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8960" windowHeight="11325"/>
  </bookViews>
  <sheets>
    <sheet name="Table 1" sheetId="1" r:id="rId1"/>
  </sheets>
  <definedNames>
    <definedName name="_xlnm._FilterDatabase" localSheetId="0" hidden="1">'Table 1'!$A$4:$M$84</definedName>
  </definedNames>
  <calcPr calcId="145621"/>
</workbook>
</file>

<file path=xl/calcChain.xml><?xml version="1.0" encoding="utf-8"?>
<calcChain xmlns="http://schemas.openxmlformats.org/spreadsheetml/2006/main">
  <c r="J82" i="1" l="1"/>
  <c r="J81" i="1"/>
  <c r="J80" i="1"/>
  <c r="J83" i="1"/>
  <c r="J84" i="1"/>
  <c r="J78" i="1" l="1"/>
  <c r="J77" i="1"/>
  <c r="J76" i="1"/>
  <c r="J75" i="1"/>
  <c r="J53" i="1"/>
  <c r="J52" i="1"/>
  <c r="J51" i="1"/>
  <c r="J50" i="1"/>
  <c r="J49" i="1"/>
  <c r="J48" i="1"/>
  <c r="J47" i="1"/>
  <c r="J46" i="1" l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5" i="1" l="1"/>
</calcChain>
</file>

<file path=xl/sharedStrings.xml><?xml version="1.0" encoding="utf-8"?>
<sst xmlns="http://schemas.openxmlformats.org/spreadsheetml/2006/main" count="373" uniqueCount="142">
  <si>
    <t>YG240200083</t>
  </si>
  <si>
    <t>Emel Akın Meslek Yüksekokulu</t>
  </si>
  <si>
    <t>Moda Tasarımı İKMEP</t>
  </si>
  <si>
    <t>YG240200011</t>
  </si>
  <si>
    <t>YG240200091</t>
  </si>
  <si>
    <t>Tire Kutsan Meslek Yüksekokulu</t>
  </si>
  <si>
    <t>ASIL</t>
  </si>
  <si>
    <t>Gıda Teknolojisi İKMEP</t>
  </si>
  <si>
    <t>YG240200152</t>
  </si>
  <si>
    <t>Ege MYO</t>
  </si>
  <si>
    <t>BİLGİSAYAR PROGRAMCILIĞI</t>
  </si>
  <si>
    <t>1. Sınıf</t>
  </si>
  <si>
    <t>YG240200056</t>
  </si>
  <si>
    <t>YG240200181</t>
  </si>
  <si>
    <t>3. ASİL</t>
  </si>
  <si>
    <t>YG240200094</t>
  </si>
  <si>
    <t>1. YEDEK</t>
  </si>
  <si>
    <t>YG240200108</t>
  </si>
  <si>
    <t>2. YEDEK</t>
  </si>
  <si>
    <t>YG240200114</t>
  </si>
  <si>
    <t>3. YEDEK</t>
  </si>
  <si>
    <t>YG240200031</t>
  </si>
  <si>
    <t>4. YEDEK</t>
  </si>
  <si>
    <t>YG240200071</t>
  </si>
  <si>
    <t>5. YEDEK</t>
  </si>
  <si>
    <t>YG240200040</t>
  </si>
  <si>
    <t>6. YEDEK</t>
  </si>
  <si>
    <t>YG240200174</t>
  </si>
  <si>
    <t>7. YEDEK</t>
  </si>
  <si>
    <t>YG240200035</t>
  </si>
  <si>
    <t>8. YEDEK</t>
  </si>
  <si>
    <t>YG240200204</t>
  </si>
  <si>
    <t>9. YEDEK</t>
  </si>
  <si>
    <t>YG240200053</t>
  </si>
  <si>
    <t>10. YEDEK</t>
  </si>
  <si>
    <t>YG240200146</t>
  </si>
  <si>
    <t>11. YEDEK</t>
  </si>
  <si>
    <t>YG240200101</t>
  </si>
  <si>
    <t>12. YEDEK</t>
  </si>
  <si>
    <t>YG240200093</t>
  </si>
  <si>
    <t>ELEKTRİK</t>
  </si>
  <si>
    <t>YG240200068</t>
  </si>
  <si>
    <t>GRAFİK TASARIMI</t>
  </si>
  <si>
    <t>YG240200062</t>
  </si>
  <si>
    <t>YG240200078</t>
  </si>
  <si>
    <t>YG240200163</t>
  </si>
  <si>
    <t>YG240200050</t>
  </si>
  <si>
    <t>YG240200201</t>
  </si>
  <si>
    <t>YG240200085</t>
  </si>
  <si>
    <t>YG240200051</t>
  </si>
  <si>
    <t>YG240200005</t>
  </si>
  <si>
    <t>YG240200192</t>
  </si>
  <si>
    <t>YG240200077</t>
  </si>
  <si>
    <t>YG240200018</t>
  </si>
  <si>
    <t>YG240200125</t>
  </si>
  <si>
    <t>YG240200160</t>
  </si>
  <si>
    <t>KİMYA TEKNOLOJİSİ</t>
  </si>
  <si>
    <t>YG240200133</t>
  </si>
  <si>
    <t>MAKİNE PROGRAMI</t>
  </si>
  <si>
    <t>YG240200059</t>
  </si>
  <si>
    <t>YG240200095</t>
  </si>
  <si>
    <t>YG240200008</t>
  </si>
  <si>
    <t>YG240200202</t>
  </si>
  <si>
    <t>YG240200019</t>
  </si>
  <si>
    <t>YG240200197</t>
  </si>
  <si>
    <t>YG240200045</t>
  </si>
  <si>
    <t>MUHASEBE VE VERGİ UYGULAMALARI</t>
  </si>
  <si>
    <t>YG240200185</t>
  </si>
  <si>
    <t>OTOMOTİV TEKNOLOJİSİ</t>
  </si>
  <si>
    <t>YG240200048</t>
  </si>
  <si>
    <t>Atatürk Sağlık Hiz. MYO</t>
  </si>
  <si>
    <t>ANESTEZİ</t>
  </si>
  <si>
    <t>YG240200183</t>
  </si>
  <si>
    <t>YG240200066</t>
  </si>
  <si>
    <t>YG240200168</t>
  </si>
  <si>
    <t xml:space="preserve"> YEDEK</t>
  </si>
  <si>
    <t>YG240200155</t>
  </si>
  <si>
    <t>YEDEK</t>
  </si>
  <si>
    <t>YG240200175</t>
  </si>
  <si>
    <t>YG240200182</t>
  </si>
  <si>
    <t>YG240200016</t>
  </si>
  <si>
    <t>ÇOCUK GEL.</t>
  </si>
  <si>
    <t>YG240200149</t>
  </si>
  <si>
    <t>YG240200032</t>
  </si>
  <si>
    <t>YG240200135</t>
  </si>
  <si>
    <t>YG240200115</t>
  </si>
  <si>
    <t>YG240200191</t>
  </si>
  <si>
    <t>ECZANE HİZMETLERİ (Ö.Ö)</t>
  </si>
  <si>
    <t>YG240200026</t>
  </si>
  <si>
    <t>YG240200039</t>
  </si>
  <si>
    <t>İlk ve Acil Yardım</t>
  </si>
  <si>
    <t>YG240200014</t>
  </si>
  <si>
    <t>YG240200055</t>
  </si>
  <si>
    <t>YG240200156</t>
  </si>
  <si>
    <t>YG240200076</t>
  </si>
  <si>
    <t>Tıbbi Dokümantasyon ve Sekreterlik</t>
  </si>
  <si>
    <t>YG240200072</t>
  </si>
  <si>
    <t>YG240200010</t>
  </si>
  <si>
    <t>Tıbbi Görüntüleme Teknikleri</t>
  </si>
  <si>
    <t>YG240200127</t>
  </si>
  <si>
    <t>YG240200158</t>
  </si>
  <si>
    <t>YG240200111</t>
  </si>
  <si>
    <t>YG240200028</t>
  </si>
  <si>
    <t>YG240200006</t>
  </si>
  <si>
    <t>YG240200166</t>
  </si>
  <si>
    <t>YG240200027</t>
  </si>
  <si>
    <t>YG240200134</t>
  </si>
  <si>
    <t>Tıbbi Laboratuvar Teknikleri</t>
  </si>
  <si>
    <t>YG240200121</t>
  </si>
  <si>
    <t>YG240200119</t>
  </si>
  <si>
    <t>YG240200058</t>
  </si>
  <si>
    <t>YG240200099</t>
  </si>
  <si>
    <t>Havacılık Meslek Yüksekokulu</t>
  </si>
  <si>
    <t>Uçak Teknolojisi</t>
  </si>
  <si>
    <t>YG240200021</t>
  </si>
  <si>
    <t>YG240200199</t>
  </si>
  <si>
    <t>YG240200180</t>
  </si>
  <si>
    <t>URLA DENİZCİLİK MYO</t>
  </si>
  <si>
    <t>YG240200159</t>
  </si>
  <si>
    <t>ALİAĞA MYO</t>
  </si>
  <si>
    <t>Kimya Teknolojisi</t>
  </si>
  <si>
    <t>YG240200052</t>
  </si>
  <si>
    <t>Makine</t>
  </si>
  <si>
    <t>Yurt içi Kurumlar Arası Yatay Geçiş Başvuru Sonuçları</t>
  </si>
  <si>
    <t>Yatay geçiş için geliştirilen formül: 
X = Öğrencinin geçiş yapmak istediği programın puan türündeki ÖSYS/YKS puanı , 
Y = Geçiş yapmak istenen programın kayıt olunan yıla ait ÖSYS/YKS taban puanı,
Z = Genel akademik ortalama (100’lük sistem) 
Değerlendirmeye esas puan = [(X/Y)x100]x(0,60) + (Zx0,40)</t>
  </si>
  <si>
    <t>DENİZ ULAŞ.VE İŞLT.</t>
  </si>
  <si>
    <t>SUALTI TEKNO.</t>
  </si>
  <si>
    <t>Ad</t>
  </si>
  <si>
    <t>Soyad</t>
  </si>
  <si>
    <t>Aday No</t>
  </si>
  <si>
    <t xml:space="preserve">  Fakülte/Yüksekokul/ MYO</t>
  </si>
  <si>
    <t>Program</t>
  </si>
  <si>
    <t>İntibak Ettirildiği Sınıf</t>
  </si>
  <si>
    <t>Öğrencinin geçiş yapmak istediği programın puan türündeki ÖSYS/YKS puanı   (X)</t>
  </si>
  <si>
    <t>Geçiş yapmak istenen programın kayıt olunan yıla ait ÖSYS/YKS taban puanı (Y)</t>
  </si>
  <si>
    <t>Genel akademik ortalama (100’lük sistem) (Z)</t>
  </si>
  <si>
    <t>Değerlendirmeye esas puan</t>
  </si>
  <si>
    <t>Sonuç</t>
  </si>
  <si>
    <t>1. ASIL</t>
  </si>
  <si>
    <t>2. ASIL</t>
  </si>
  <si>
    <t>3. ASIL</t>
  </si>
  <si>
    <t>ÖNEMLİ: Başvuru sonuçları aday numarasına göre ilan edilmiştir. 
Aday numarasını bilmeyen öğrenciler yatay geçiş başvuru ekranında yer alan “Şifremi Unuttum” linkinden öğrenebileceklerdir.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</si>
</sst>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0000"/>
    <numFmt numFmtId="166" formatCode="0.000"/>
  </numFmts>
  <fonts count="30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162"/>
      <scheme val="minor"/>
    </font>
    <font>
      <b/>
      <sz val="12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1"/>
      <color rgb="FF9C0006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0"/>
      <color rgb="FF000000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30"/>
      <color rgb="FF00B050"/>
      <name val="Times New Roman"/>
      <family val="1"/>
      <charset val="162"/>
    </font>
    <font>
      <sz val="10"/>
      <color rgb="FF00B050"/>
      <name val="Times New Roman"/>
      <family val="1"/>
      <charset val="16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7" fillId="2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0" borderId="13" applyNumberFormat="0" applyFill="0" applyAlignment="0" applyProtection="0"/>
    <xf numFmtId="0" fontId="11" fillId="0" borderId="14" applyNumberFormat="0" applyFill="0" applyAlignment="0" applyProtection="0"/>
    <xf numFmtId="0" fontId="12" fillId="0" borderId="1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16" applyNumberFormat="0" applyAlignment="0" applyProtection="0"/>
    <xf numFmtId="0" fontId="16" fillId="6" borderId="17" applyNumberFormat="0" applyAlignment="0" applyProtection="0"/>
    <xf numFmtId="0" fontId="17" fillId="6" borderId="16" applyNumberFormat="0" applyAlignment="0" applyProtection="0"/>
    <xf numFmtId="0" fontId="18" fillId="0" borderId="18" applyNumberFormat="0" applyFill="0" applyAlignment="0" applyProtection="0"/>
    <xf numFmtId="0" fontId="19" fillId="7" borderId="19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21" applyNumberFormat="0" applyFill="0" applyAlignment="0" applyProtection="0"/>
    <xf numFmtId="0" fontId="2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3" fillId="32" borderId="0" applyNumberFormat="0" applyBorder="0" applyAlignment="0" applyProtection="0"/>
    <xf numFmtId="0" fontId="1" fillId="0" borderId="0"/>
    <xf numFmtId="0" fontId="1" fillId="8" borderId="20" applyNumberFormat="0" applyFont="0" applyAlignment="0" applyProtection="0"/>
  </cellStyleXfs>
  <cellXfs count="78">
    <xf numFmtId="0" fontId="0" fillId="0" borderId="0" xfId="0" applyFill="1" applyBorder="1" applyAlignment="1">
      <alignment horizontal="left" vertical="top"/>
    </xf>
    <xf numFmtId="0" fontId="8" fillId="0" borderId="2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33" borderId="25" xfId="0" applyFont="1" applyFill="1" applyBorder="1" applyAlignment="1">
      <alignment horizontal="center" vertical="center"/>
    </xf>
    <xf numFmtId="0" fontId="6" fillId="33" borderId="6" xfId="0" applyFont="1" applyFill="1" applyBorder="1" applyAlignment="1">
      <alignment horizontal="center" vertical="center"/>
    </xf>
    <xf numFmtId="0" fontId="25" fillId="33" borderId="6" xfId="0" applyFont="1" applyFill="1" applyBorder="1" applyAlignment="1">
      <alignment horizontal="center" vertical="center"/>
    </xf>
    <xf numFmtId="0" fontId="6" fillId="33" borderId="9" xfId="0" applyFont="1" applyFill="1" applyBorder="1" applyAlignment="1">
      <alignment horizontal="center" vertical="center"/>
    </xf>
    <xf numFmtId="0" fontId="26" fillId="33" borderId="0" xfId="0" applyFont="1" applyFill="1" applyBorder="1" applyAlignment="1">
      <alignment horizontal="left" vertical="top"/>
    </xf>
    <xf numFmtId="0" fontId="6" fillId="33" borderId="1" xfId="0" applyFont="1" applyFill="1" applyBorder="1" applyAlignment="1">
      <alignment horizontal="center" vertical="center"/>
    </xf>
    <xf numFmtId="0" fontId="6" fillId="33" borderId="2" xfId="0" applyFont="1" applyFill="1" applyBorder="1" applyAlignment="1">
      <alignment horizontal="center" vertical="center"/>
    </xf>
    <xf numFmtId="0" fontId="25" fillId="33" borderId="2" xfId="0" applyFont="1" applyFill="1" applyBorder="1" applyAlignment="1">
      <alignment horizontal="center" vertical="center"/>
    </xf>
    <xf numFmtId="0" fontId="25" fillId="33" borderId="0" xfId="0" applyFont="1" applyFill="1" applyBorder="1" applyAlignment="1">
      <alignment horizontal="center" vertical="center"/>
    </xf>
    <xf numFmtId="0" fontId="6" fillId="33" borderId="2" xfId="0" applyFont="1" applyFill="1" applyBorder="1" applyAlignment="1">
      <alignment horizontal="center"/>
    </xf>
    <xf numFmtId="2" fontId="6" fillId="33" borderId="2" xfId="0" applyNumberFormat="1" applyFont="1" applyFill="1" applyBorder="1" applyAlignment="1">
      <alignment horizontal="center"/>
    </xf>
    <xf numFmtId="0" fontId="2" fillId="33" borderId="2" xfId="0" applyFont="1" applyFill="1" applyBorder="1" applyAlignment="1">
      <alignment horizontal="center" vertical="center"/>
    </xf>
    <xf numFmtId="2" fontId="2" fillId="33" borderId="2" xfId="0" applyNumberFormat="1" applyFont="1" applyFill="1" applyBorder="1" applyAlignment="1">
      <alignment horizontal="center" vertical="center"/>
    </xf>
    <xf numFmtId="0" fontId="4" fillId="33" borderId="2" xfId="0" applyFont="1" applyFill="1" applyBorder="1" applyAlignment="1">
      <alignment horizontal="center" vertical="center"/>
    </xf>
    <xf numFmtId="2" fontId="4" fillId="33" borderId="2" xfId="0" applyNumberFormat="1" applyFont="1" applyFill="1" applyBorder="1" applyAlignment="1">
      <alignment horizontal="center" vertical="center"/>
    </xf>
    <xf numFmtId="0" fontId="4" fillId="33" borderId="2" xfId="1" applyFont="1" applyFill="1" applyBorder="1" applyAlignment="1">
      <alignment horizontal="center" vertical="center"/>
    </xf>
    <xf numFmtId="0" fontId="0" fillId="33" borderId="0" xfId="0" applyFill="1" applyBorder="1" applyAlignment="1">
      <alignment horizontal="left" vertical="top"/>
    </xf>
    <xf numFmtId="0" fontId="2" fillId="33" borderId="7" xfId="0" applyFont="1" applyFill="1" applyBorder="1" applyAlignment="1">
      <alignment horizontal="center" vertical="center"/>
    </xf>
    <xf numFmtId="2" fontId="2" fillId="33" borderId="7" xfId="0" applyNumberFormat="1" applyFont="1" applyFill="1" applyBorder="1" applyAlignment="1">
      <alignment horizontal="center" vertical="center"/>
    </xf>
    <xf numFmtId="0" fontId="27" fillId="33" borderId="23" xfId="0" applyFont="1" applyFill="1" applyBorder="1" applyAlignment="1">
      <alignment horizontal="center" vertical="center"/>
    </xf>
    <xf numFmtId="0" fontId="27" fillId="33" borderId="24" xfId="0" applyFont="1" applyFill="1" applyBorder="1" applyAlignment="1">
      <alignment horizontal="center" vertical="center"/>
    </xf>
    <xf numFmtId="0" fontId="25" fillId="33" borderId="2" xfId="0" applyFont="1" applyFill="1" applyBorder="1" applyAlignment="1">
      <alignment horizontal="center"/>
    </xf>
    <xf numFmtId="0" fontId="6" fillId="33" borderId="4" xfId="0" applyFont="1" applyFill="1" applyBorder="1" applyAlignment="1">
      <alignment horizontal="center" vertical="center"/>
    </xf>
    <xf numFmtId="0" fontId="6" fillId="33" borderId="3" xfId="0" applyFont="1" applyFill="1" applyBorder="1" applyAlignment="1">
      <alignment horizontal="center" vertical="center"/>
    </xf>
    <xf numFmtId="0" fontId="6" fillId="33" borderId="5" xfId="0" applyFont="1" applyFill="1" applyBorder="1" applyAlignment="1">
      <alignment horizontal="center" vertical="center"/>
    </xf>
    <xf numFmtId="0" fontId="5" fillId="33" borderId="1" xfId="0" applyFont="1" applyFill="1" applyBorder="1" applyAlignment="1">
      <alignment horizontal="center" vertical="center"/>
    </xf>
    <xf numFmtId="0" fontId="5" fillId="33" borderId="2" xfId="0" applyFont="1" applyFill="1" applyBorder="1" applyAlignment="1">
      <alignment horizontal="center" vertical="center"/>
    </xf>
    <xf numFmtId="0" fontId="3" fillId="33" borderId="6" xfId="0" applyFont="1" applyFill="1" applyBorder="1" applyAlignment="1">
      <alignment horizontal="center"/>
    </xf>
    <xf numFmtId="0" fontId="5" fillId="33" borderId="3" xfId="0" applyFont="1" applyFill="1" applyBorder="1" applyAlignment="1">
      <alignment horizontal="center" vertical="center"/>
    </xf>
    <xf numFmtId="0" fontId="24" fillId="33" borderId="1" xfId="0" applyFont="1" applyFill="1" applyBorder="1" applyAlignment="1">
      <alignment horizontal="center" vertical="center"/>
    </xf>
    <xf numFmtId="0" fontId="24" fillId="33" borderId="2" xfId="0" applyFont="1" applyFill="1" applyBorder="1" applyAlignment="1">
      <alignment horizontal="center" vertical="center"/>
    </xf>
    <xf numFmtId="0" fontId="3" fillId="33" borderId="0" xfId="0" applyFont="1" applyFill="1" applyAlignment="1">
      <alignment horizontal="center"/>
    </xf>
    <xf numFmtId="0" fontId="3" fillId="33" borderId="2" xfId="0" applyFont="1" applyFill="1" applyBorder="1" applyAlignment="1">
      <alignment horizontal="center"/>
    </xf>
    <xf numFmtId="0" fontId="25" fillId="33" borderId="0" xfId="0" applyFont="1" applyFill="1" applyAlignment="1">
      <alignment horizontal="center"/>
    </xf>
    <xf numFmtId="164" fontId="6" fillId="33" borderId="2" xfId="0" applyNumberFormat="1" applyFont="1" applyFill="1" applyBorder="1" applyAlignment="1">
      <alignment horizontal="center" vertical="center"/>
    </xf>
    <xf numFmtId="164" fontId="5" fillId="33" borderId="2" xfId="0" applyNumberFormat="1" applyFont="1" applyFill="1" applyBorder="1" applyAlignment="1">
      <alignment horizontal="center" vertical="center"/>
    </xf>
    <xf numFmtId="0" fontId="25" fillId="33" borderId="0" xfId="0" applyFont="1" applyFill="1" applyAlignment="1">
      <alignment horizontal="center" vertical="center"/>
    </xf>
    <xf numFmtId="0" fontId="6" fillId="33" borderId="2" xfId="0" applyFont="1" applyFill="1" applyBorder="1" applyAlignment="1">
      <alignment horizontal="center" vertical="center" wrapText="1"/>
    </xf>
    <xf numFmtId="165" fontId="6" fillId="33" borderId="2" xfId="0" applyNumberFormat="1" applyFont="1" applyFill="1" applyBorder="1" applyAlignment="1">
      <alignment horizontal="center" vertical="center"/>
    </xf>
    <xf numFmtId="2" fontId="6" fillId="33" borderId="2" xfId="0" applyNumberFormat="1" applyFont="1" applyFill="1" applyBorder="1" applyAlignment="1">
      <alignment horizontal="center" vertical="center"/>
    </xf>
    <xf numFmtId="166" fontId="6" fillId="33" borderId="2" xfId="0" applyNumberFormat="1" applyFont="1" applyFill="1" applyBorder="1" applyAlignment="1">
      <alignment horizontal="center" vertical="center"/>
    </xf>
    <xf numFmtId="0" fontId="25" fillId="33" borderId="7" xfId="0" applyFont="1" applyFill="1" applyBorder="1" applyAlignment="1">
      <alignment horizontal="center"/>
    </xf>
    <xf numFmtId="0" fontId="5" fillId="33" borderId="25" xfId="0" applyFont="1" applyFill="1" applyBorder="1" applyAlignment="1">
      <alignment horizontal="center" vertical="center"/>
    </xf>
    <xf numFmtId="0" fontId="5" fillId="33" borderId="6" xfId="0" applyFont="1" applyFill="1" applyBorder="1" applyAlignment="1">
      <alignment horizontal="center" vertical="center"/>
    </xf>
    <xf numFmtId="165" fontId="5" fillId="33" borderId="2" xfId="0" applyNumberFormat="1" applyFont="1" applyFill="1" applyBorder="1" applyAlignment="1">
      <alignment horizontal="center" vertical="center"/>
    </xf>
    <xf numFmtId="2" fontId="5" fillId="33" borderId="2" xfId="0" applyNumberFormat="1" applyFont="1" applyFill="1" applyBorder="1" applyAlignment="1">
      <alignment horizontal="center" vertical="center"/>
    </xf>
    <xf numFmtId="166" fontId="5" fillId="33" borderId="2" xfId="0" applyNumberFormat="1" applyFont="1" applyFill="1" applyBorder="1" applyAlignment="1">
      <alignment horizontal="center" vertical="center"/>
    </xf>
    <xf numFmtId="0" fontId="5" fillId="33" borderId="22" xfId="0" applyFont="1" applyFill="1" applyBorder="1" applyAlignment="1">
      <alignment horizontal="center" vertical="center"/>
    </xf>
    <xf numFmtId="0" fontId="3" fillId="33" borderId="2" xfId="0" applyFont="1" applyFill="1" applyBorder="1" applyAlignment="1">
      <alignment horizontal="center" vertical="center" wrapText="1"/>
    </xf>
    <xf numFmtId="0" fontId="5" fillId="33" borderId="7" xfId="0" applyFont="1" applyFill="1" applyBorder="1" applyAlignment="1">
      <alignment horizontal="center" vertical="center"/>
    </xf>
    <xf numFmtId="0" fontId="5" fillId="33" borderId="26" xfId="0" applyFont="1" applyFill="1" applyBorder="1" applyAlignment="1">
      <alignment horizontal="center" vertical="center"/>
    </xf>
    <xf numFmtId="165" fontId="5" fillId="33" borderId="8" xfId="0" applyNumberFormat="1" applyFont="1" applyFill="1" applyBorder="1" applyAlignment="1">
      <alignment horizontal="center" vertical="center"/>
    </xf>
    <xf numFmtId="165" fontId="5" fillId="33" borderId="6" xfId="0" applyNumberFormat="1" applyFont="1" applyFill="1" applyBorder="1" applyAlignment="1">
      <alignment horizontal="center" vertical="center"/>
    </xf>
    <xf numFmtId="2" fontId="5" fillId="33" borderId="6" xfId="0" applyNumberFormat="1" applyFont="1" applyFill="1" applyBorder="1" applyAlignment="1">
      <alignment horizontal="center" vertical="center"/>
    </xf>
    <xf numFmtId="166" fontId="5" fillId="33" borderId="6" xfId="0" applyNumberFormat="1" applyFont="1" applyFill="1" applyBorder="1" applyAlignment="1">
      <alignment horizontal="center" vertical="center"/>
    </xf>
    <xf numFmtId="0" fontId="5" fillId="33" borderId="9" xfId="0" applyFont="1" applyFill="1" applyBorder="1" applyAlignment="1">
      <alignment horizontal="center" vertical="center"/>
    </xf>
    <xf numFmtId="0" fontId="5" fillId="33" borderId="10" xfId="0" applyFont="1" applyFill="1" applyBorder="1" applyAlignment="1">
      <alignment horizontal="center" vertical="center"/>
    </xf>
    <xf numFmtId="165" fontId="5" fillId="33" borderId="0" xfId="0" applyNumberFormat="1" applyFont="1" applyFill="1" applyBorder="1" applyAlignment="1">
      <alignment horizontal="center" vertical="center"/>
    </xf>
    <xf numFmtId="2" fontId="5" fillId="33" borderId="10" xfId="0" applyNumberFormat="1" applyFont="1" applyFill="1" applyBorder="1" applyAlignment="1">
      <alignment horizontal="center" vertical="center"/>
    </xf>
    <xf numFmtId="0" fontId="5" fillId="33" borderId="27" xfId="0" applyFont="1" applyFill="1" applyBorder="1" applyAlignment="1">
      <alignment horizontal="center" vertical="center"/>
    </xf>
    <xf numFmtId="0" fontId="5" fillId="33" borderId="28" xfId="0" applyFont="1" applyFill="1" applyBorder="1" applyAlignment="1">
      <alignment horizontal="center" vertical="center"/>
    </xf>
    <xf numFmtId="0" fontId="3" fillId="33" borderId="11" xfId="0" applyFont="1" applyFill="1" applyBorder="1" applyAlignment="1">
      <alignment horizontal="center" vertical="center" wrapText="1"/>
    </xf>
    <xf numFmtId="0" fontId="3" fillId="33" borderId="7" xfId="0" applyFont="1" applyFill="1" applyBorder="1" applyAlignment="1">
      <alignment horizontal="center" vertical="center"/>
    </xf>
    <xf numFmtId="0" fontId="5" fillId="33" borderId="12" xfId="0" applyFont="1" applyFill="1" applyBorder="1" applyAlignment="1">
      <alignment horizontal="center" vertical="center"/>
    </xf>
    <xf numFmtId="0" fontId="5" fillId="33" borderId="1" xfId="41" applyFont="1" applyFill="1" applyBorder="1" applyAlignment="1">
      <alignment horizontal="center"/>
    </xf>
    <xf numFmtId="0" fontId="5" fillId="33" borderId="2" xfId="4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28" fillId="0" borderId="29" xfId="0" applyFont="1" applyFill="1" applyBorder="1" applyAlignment="1">
      <alignment horizontal="center" vertical="top" wrapText="1"/>
    </xf>
    <xf numFmtId="0" fontId="29" fillId="0" borderId="30" xfId="0" applyFont="1" applyFill="1" applyBorder="1" applyAlignment="1">
      <alignment horizontal="center" vertical="top"/>
    </xf>
    <xf numFmtId="0" fontId="29" fillId="0" borderId="31" xfId="0" applyFont="1" applyFill="1" applyBorder="1" applyAlignment="1">
      <alignment horizontal="center" vertical="top"/>
    </xf>
  </cellXfs>
  <cellStyles count="43">
    <cellStyle name="%20 - Vurgu1" xfId="18" builtinId="30" customBuiltin="1"/>
    <cellStyle name="%20 - Vurgu2" xfId="22" builtinId="34" customBuiltin="1"/>
    <cellStyle name="%20 - Vurgu3" xfId="26" builtinId="38" customBuiltin="1"/>
    <cellStyle name="%20 - Vurgu4" xfId="30" builtinId="42" customBuiltin="1"/>
    <cellStyle name="%20 - Vurgu5" xfId="34" builtinId="46" customBuiltin="1"/>
    <cellStyle name="%20 - Vurgu6" xfId="38" builtinId="50" customBuiltin="1"/>
    <cellStyle name="%40 - Vurgu1" xfId="19" builtinId="31" customBuiltin="1"/>
    <cellStyle name="%40 - Vurgu2" xfId="23" builtinId="35" customBuiltin="1"/>
    <cellStyle name="%40 - Vurgu3" xfId="27" builtinId="39" customBuiltin="1"/>
    <cellStyle name="%40 - Vurgu4" xfId="31" builtinId="43" customBuiltin="1"/>
    <cellStyle name="%40 - Vurgu5" xfId="35" builtinId="47" customBuiltin="1"/>
    <cellStyle name="%40 - Vurgu6" xfId="39" builtinId="51" customBuiltin="1"/>
    <cellStyle name="%60 - Vurgu1" xfId="20" builtinId="32" customBuiltin="1"/>
    <cellStyle name="%60 - Vurgu2" xfId="24" builtinId="36" customBuiltin="1"/>
    <cellStyle name="%60 - Vurgu3" xfId="28" builtinId="40" customBuiltin="1"/>
    <cellStyle name="%60 - Vurgu4" xfId="32" builtinId="44" customBuiltin="1"/>
    <cellStyle name="%60 - Vurgu5" xfId="36" builtinId="48" customBuiltin="1"/>
    <cellStyle name="%60 - Vurgu6" xfId="40" builtinId="52" customBuiltin="1"/>
    <cellStyle name="Açıklama Metni" xfId="15" builtinId="53" customBuiltin="1"/>
    <cellStyle name="Ana Başlık" xfId="2" builtinId="15" customBuiltin="1"/>
    <cellStyle name="Bağlı Hücre" xfId="12" builtinId="24" customBuiltin="1"/>
    <cellStyle name="Başlık 1" xfId="3" builtinId="16" customBuiltin="1"/>
    <cellStyle name="Başlık 2" xfId="4" builtinId="17" customBuiltin="1"/>
    <cellStyle name="Başlık 3" xfId="5" builtinId="18" customBuiltin="1"/>
    <cellStyle name="Başlık 4" xfId="6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7" builtinId="26" customBuiltin="1"/>
    <cellStyle name="Kötü" xfId="1" builtinId="27" customBuiltin="1"/>
    <cellStyle name="Normal" xfId="0" builtinId="0"/>
    <cellStyle name="Normal 2" xfId="41"/>
    <cellStyle name="Not 2" xfId="42"/>
    <cellStyle name="Nötr" xfId="8" builtinId="28" customBuiltin="1"/>
    <cellStyle name="Toplam" xfId="16" builtinId="25" customBuiltin="1"/>
    <cellStyle name="Uyarı Metni" xfId="14" builtinId="11" customBuiltin="1"/>
    <cellStyle name="Vurgu1" xfId="17" builtinId="29" customBuiltin="1"/>
    <cellStyle name="Vurgu2" xfId="21" builtinId="33" customBuiltin="1"/>
    <cellStyle name="Vurgu3" xfId="25" builtinId="37" customBuiltin="1"/>
    <cellStyle name="Vurgu4" xfId="29" builtinId="41" customBuiltin="1"/>
    <cellStyle name="Vurgu5" xfId="33" builtinId="45" customBuiltin="1"/>
    <cellStyle name="Vurgu6" xfId="37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4"/>
  <sheetViews>
    <sheetView tabSelected="1" topLeftCell="B55" workbookViewId="0">
      <selection activeCell="O70" sqref="O70"/>
    </sheetView>
  </sheetViews>
  <sheetFormatPr defaultRowHeight="12.75" x14ac:dyDescent="0.2"/>
  <cols>
    <col min="1" max="1" width="27.6640625" customWidth="1"/>
    <col min="2" max="2" width="15.5" bestFit="1" customWidth="1"/>
    <col min="3" max="3" width="25.83203125" customWidth="1"/>
    <col min="4" max="4" width="38.6640625" customWidth="1"/>
    <col min="5" max="5" width="50.33203125" bestFit="1" customWidth="1"/>
    <col min="6" max="11" width="25.83203125" customWidth="1"/>
    <col min="12" max="13" width="9.33203125" hidden="1" customWidth="1"/>
  </cols>
  <sheetData>
    <row r="1" spans="1:13" ht="120" customHeight="1" thickBot="1" x14ac:dyDescent="0.25">
      <c r="A1" s="75" t="s">
        <v>141</v>
      </c>
      <c r="B1" s="76"/>
      <c r="C1" s="76"/>
      <c r="D1" s="76"/>
      <c r="E1" s="76"/>
      <c r="F1" s="76"/>
      <c r="G1" s="76"/>
      <c r="H1" s="76"/>
      <c r="I1" s="76"/>
      <c r="J1" s="76"/>
      <c r="K1" s="77"/>
    </row>
    <row r="2" spans="1:13" ht="45" customHeight="1" x14ac:dyDescent="0.2">
      <c r="A2" s="73" t="s">
        <v>123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2"/>
      <c r="M2" s="3"/>
    </row>
    <row r="3" spans="1:13" ht="78.75" customHeight="1" x14ac:dyDescent="0.2">
      <c r="A3" s="74" t="s">
        <v>124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4"/>
      <c r="M3" s="5"/>
    </row>
    <row r="4" spans="1:13" ht="57" customHeight="1" x14ac:dyDescent="0.2">
      <c r="A4" s="1" t="s">
        <v>127</v>
      </c>
      <c r="B4" s="1" t="s">
        <v>128</v>
      </c>
      <c r="C4" s="1" t="s">
        <v>129</v>
      </c>
      <c r="D4" s="1" t="s">
        <v>130</v>
      </c>
      <c r="E4" s="1" t="s">
        <v>131</v>
      </c>
      <c r="F4" s="1" t="s">
        <v>132</v>
      </c>
      <c r="G4" s="1" t="s">
        <v>133</v>
      </c>
      <c r="H4" s="1" t="s">
        <v>134</v>
      </c>
      <c r="I4" s="1" t="s">
        <v>135</v>
      </c>
      <c r="J4" s="1" t="s">
        <v>136</v>
      </c>
      <c r="K4" s="1" t="s">
        <v>137</v>
      </c>
      <c r="L4" s="6"/>
      <c r="M4" s="6"/>
    </row>
    <row r="5" spans="1:13" s="11" customFormat="1" ht="20.100000000000001" customHeight="1" x14ac:dyDescent="0.2">
      <c r="A5" s="7"/>
      <c r="B5" s="8"/>
      <c r="C5" s="9" t="s">
        <v>0</v>
      </c>
      <c r="D5" s="8" t="s">
        <v>1</v>
      </c>
      <c r="E5" s="8" t="s">
        <v>2</v>
      </c>
      <c r="F5" s="8">
        <v>1</v>
      </c>
      <c r="G5" s="8">
        <v>272.012</v>
      </c>
      <c r="H5" s="8">
        <v>324.33999999999997</v>
      </c>
      <c r="I5" s="8">
        <v>89.5</v>
      </c>
      <c r="J5" s="8">
        <f>ROUND((G5/H5*100)*60%+I5*40%,2)</f>
        <v>86.12</v>
      </c>
      <c r="K5" s="10" t="s">
        <v>6</v>
      </c>
    </row>
    <row r="6" spans="1:13" s="11" customFormat="1" ht="20.100000000000001" customHeight="1" x14ac:dyDescent="0.2">
      <c r="A6" s="12"/>
      <c r="B6" s="13"/>
      <c r="C6" s="14" t="s">
        <v>3</v>
      </c>
      <c r="D6" s="13" t="s">
        <v>1</v>
      </c>
      <c r="E6" s="13" t="s">
        <v>2</v>
      </c>
      <c r="F6" s="13">
        <v>1</v>
      </c>
      <c r="G6" s="13">
        <v>251.99299999999999</v>
      </c>
      <c r="H6" s="13">
        <v>324.33999999999997</v>
      </c>
      <c r="I6" s="13">
        <v>91.13</v>
      </c>
      <c r="J6" s="13">
        <v>83.07</v>
      </c>
      <c r="K6" s="10" t="s">
        <v>6</v>
      </c>
    </row>
    <row r="7" spans="1:13" s="11" customFormat="1" ht="20.100000000000001" customHeight="1" x14ac:dyDescent="0.25">
      <c r="A7" s="15"/>
      <c r="B7" s="15"/>
      <c r="C7" s="16" t="s">
        <v>4</v>
      </c>
      <c r="D7" s="16" t="s">
        <v>5</v>
      </c>
      <c r="E7" s="15" t="s">
        <v>7</v>
      </c>
      <c r="F7" s="14">
        <v>1</v>
      </c>
      <c r="G7" s="16">
        <v>264.05932999999999</v>
      </c>
      <c r="H7" s="16">
        <v>276.33235999999999</v>
      </c>
      <c r="I7" s="17">
        <v>82.8</v>
      </c>
      <c r="J7" s="16">
        <v>90.45</v>
      </c>
      <c r="K7" s="10" t="s">
        <v>6</v>
      </c>
    </row>
    <row r="8" spans="1:13" s="11" customFormat="1" ht="20.100000000000001" customHeight="1" x14ac:dyDescent="0.2">
      <c r="A8" s="18"/>
      <c r="B8" s="18"/>
      <c r="C8" s="18" t="s">
        <v>8</v>
      </c>
      <c r="D8" s="18" t="s">
        <v>9</v>
      </c>
      <c r="E8" s="18" t="s">
        <v>10</v>
      </c>
      <c r="F8" s="18" t="s">
        <v>11</v>
      </c>
      <c r="G8" s="18">
        <v>324.20634000000001</v>
      </c>
      <c r="H8" s="18">
        <v>379.48462999999998</v>
      </c>
      <c r="I8" s="19">
        <v>91.83</v>
      </c>
      <c r="J8" s="18">
        <f>((G8/H8)*100)*0.6+I8*0.4</f>
        <v>87.991995431172015</v>
      </c>
      <c r="K8" s="18" t="s">
        <v>138</v>
      </c>
    </row>
    <row r="9" spans="1:13" s="11" customFormat="1" ht="20.100000000000001" customHeight="1" x14ac:dyDescent="0.2">
      <c r="A9" s="18"/>
      <c r="B9" s="18"/>
      <c r="C9" s="18" t="s">
        <v>12</v>
      </c>
      <c r="D9" s="18" t="s">
        <v>9</v>
      </c>
      <c r="E9" s="18" t="s">
        <v>10</v>
      </c>
      <c r="F9" s="18" t="s">
        <v>11</v>
      </c>
      <c r="G9" s="18">
        <v>321.01488000000001</v>
      </c>
      <c r="H9" s="18">
        <v>379.48462999999998</v>
      </c>
      <c r="I9" s="19">
        <v>86</v>
      </c>
      <c r="J9" s="18">
        <f t="shared" ref="J9:J46" si="0">((G9/H9)*100)*0.6+I9*0.4</f>
        <v>85.155396338449862</v>
      </c>
      <c r="K9" s="18" t="s">
        <v>139</v>
      </c>
    </row>
    <row r="10" spans="1:13" s="11" customFormat="1" ht="20.100000000000001" customHeight="1" x14ac:dyDescent="0.2">
      <c r="A10" s="18"/>
      <c r="B10" s="18"/>
      <c r="C10" s="18" t="s">
        <v>13</v>
      </c>
      <c r="D10" s="18" t="s">
        <v>9</v>
      </c>
      <c r="E10" s="18" t="s">
        <v>10</v>
      </c>
      <c r="F10" s="18" t="s">
        <v>11</v>
      </c>
      <c r="G10" s="18">
        <v>316.65357999999998</v>
      </c>
      <c r="H10" s="18">
        <v>379.48462999999998</v>
      </c>
      <c r="I10" s="19">
        <v>86.46</v>
      </c>
      <c r="J10" s="18">
        <f t="shared" si="0"/>
        <v>84.649834813915902</v>
      </c>
      <c r="K10" s="18" t="s">
        <v>14</v>
      </c>
    </row>
    <row r="11" spans="1:13" s="23" customFormat="1" ht="20.100000000000001" customHeight="1" x14ac:dyDescent="0.2">
      <c r="A11" s="20"/>
      <c r="B11" s="20"/>
      <c r="C11" s="20" t="s">
        <v>15</v>
      </c>
      <c r="D11" s="20" t="s">
        <v>9</v>
      </c>
      <c r="E11" s="20" t="s">
        <v>10</v>
      </c>
      <c r="F11" s="20" t="s">
        <v>11</v>
      </c>
      <c r="G11" s="20">
        <v>320.43513000000002</v>
      </c>
      <c r="H11" s="20">
        <v>379.48462999999998</v>
      </c>
      <c r="I11" s="21">
        <v>82.5</v>
      </c>
      <c r="J11" s="20">
        <f t="shared" si="0"/>
        <v>83.663732546954535</v>
      </c>
      <c r="K11" s="22" t="s">
        <v>16</v>
      </c>
    </row>
    <row r="12" spans="1:13" s="23" customFormat="1" ht="20.100000000000001" customHeight="1" x14ac:dyDescent="0.2">
      <c r="A12" s="20"/>
      <c r="B12" s="20"/>
      <c r="C12" s="20" t="s">
        <v>17</v>
      </c>
      <c r="D12" s="20" t="s">
        <v>9</v>
      </c>
      <c r="E12" s="20" t="s">
        <v>10</v>
      </c>
      <c r="F12" s="20" t="s">
        <v>11</v>
      </c>
      <c r="G12" s="20">
        <v>323.25979000000001</v>
      </c>
      <c r="H12" s="20">
        <v>379.48462999999998</v>
      </c>
      <c r="I12" s="21">
        <v>77.16</v>
      </c>
      <c r="J12" s="20">
        <f t="shared" si="0"/>
        <v>81.974337196001855</v>
      </c>
      <c r="K12" s="20" t="s">
        <v>18</v>
      </c>
    </row>
    <row r="13" spans="1:13" s="23" customFormat="1" ht="20.100000000000001" customHeight="1" x14ac:dyDescent="0.2">
      <c r="A13" s="20"/>
      <c r="B13" s="20"/>
      <c r="C13" s="20" t="s">
        <v>19</v>
      </c>
      <c r="D13" s="20" t="s">
        <v>9</v>
      </c>
      <c r="E13" s="20" t="s">
        <v>10</v>
      </c>
      <c r="F13" s="20" t="s">
        <v>11</v>
      </c>
      <c r="G13" s="20">
        <v>283.51325000000003</v>
      </c>
      <c r="H13" s="20">
        <v>379.48462999999998</v>
      </c>
      <c r="I13" s="21">
        <v>92.3</v>
      </c>
      <c r="J13" s="20">
        <f t="shared" si="0"/>
        <v>81.746044733353244</v>
      </c>
      <c r="K13" s="20" t="s">
        <v>20</v>
      </c>
    </row>
    <row r="14" spans="1:13" s="23" customFormat="1" ht="20.100000000000001" customHeight="1" x14ac:dyDescent="0.2">
      <c r="A14" s="20"/>
      <c r="B14" s="20"/>
      <c r="C14" s="20" t="s">
        <v>21</v>
      </c>
      <c r="D14" s="20" t="s">
        <v>9</v>
      </c>
      <c r="E14" s="20" t="s">
        <v>10</v>
      </c>
      <c r="F14" s="20" t="s">
        <v>11</v>
      </c>
      <c r="G14" s="20">
        <v>288.97806000000003</v>
      </c>
      <c r="H14" s="20">
        <v>379.48462999999998</v>
      </c>
      <c r="I14" s="21">
        <v>89.03</v>
      </c>
      <c r="J14" s="20">
        <f t="shared" si="0"/>
        <v>81.302081308431397</v>
      </c>
      <c r="K14" s="20" t="s">
        <v>22</v>
      </c>
    </row>
    <row r="15" spans="1:13" s="23" customFormat="1" ht="20.100000000000001" customHeight="1" x14ac:dyDescent="0.2">
      <c r="A15" s="20"/>
      <c r="B15" s="20"/>
      <c r="C15" s="20" t="s">
        <v>23</v>
      </c>
      <c r="D15" s="20" t="s">
        <v>9</v>
      </c>
      <c r="E15" s="20" t="s">
        <v>10</v>
      </c>
      <c r="F15" s="20" t="s">
        <v>11</v>
      </c>
      <c r="G15" s="20">
        <v>309.81932999999998</v>
      </c>
      <c r="H15" s="20">
        <v>379.48462999999998</v>
      </c>
      <c r="I15" s="21">
        <v>79</v>
      </c>
      <c r="J15" s="20">
        <f t="shared" si="0"/>
        <v>80.585277216629294</v>
      </c>
      <c r="K15" s="20" t="s">
        <v>24</v>
      </c>
    </row>
    <row r="16" spans="1:13" s="23" customFormat="1" ht="20.100000000000001" customHeight="1" x14ac:dyDescent="0.2">
      <c r="A16" s="20"/>
      <c r="B16" s="20"/>
      <c r="C16" s="20" t="s">
        <v>25</v>
      </c>
      <c r="D16" s="20" t="s">
        <v>9</v>
      </c>
      <c r="E16" s="20" t="s">
        <v>10</v>
      </c>
      <c r="F16" s="20" t="s">
        <v>11</v>
      </c>
      <c r="G16" s="22">
        <v>293.19425000000001</v>
      </c>
      <c r="H16" s="20">
        <v>379.48462999999998</v>
      </c>
      <c r="I16" s="21">
        <v>85.3</v>
      </c>
      <c r="J16" s="20">
        <f t="shared" si="0"/>
        <v>80.476699611259619</v>
      </c>
      <c r="K16" s="22" t="s">
        <v>26</v>
      </c>
    </row>
    <row r="17" spans="1:11" s="23" customFormat="1" ht="20.100000000000001" customHeight="1" x14ac:dyDescent="0.2">
      <c r="A17" s="20"/>
      <c r="B17" s="20"/>
      <c r="C17" s="20" t="s">
        <v>27</v>
      </c>
      <c r="D17" s="20" t="s">
        <v>9</v>
      </c>
      <c r="E17" s="20" t="s">
        <v>10</v>
      </c>
      <c r="F17" s="20" t="s">
        <v>11</v>
      </c>
      <c r="G17" s="20">
        <v>281.30086</v>
      </c>
      <c r="H17" s="20">
        <v>379.48462999999998</v>
      </c>
      <c r="I17" s="21">
        <v>86.93</v>
      </c>
      <c r="J17" s="20">
        <f t="shared" si="0"/>
        <v>79.248245586020175</v>
      </c>
      <c r="K17" s="20" t="s">
        <v>28</v>
      </c>
    </row>
    <row r="18" spans="1:11" s="23" customFormat="1" ht="20.100000000000001" customHeight="1" x14ac:dyDescent="0.2">
      <c r="A18" s="20"/>
      <c r="B18" s="20"/>
      <c r="C18" s="20" t="s">
        <v>29</v>
      </c>
      <c r="D18" s="20" t="s">
        <v>9</v>
      </c>
      <c r="E18" s="20" t="s">
        <v>10</v>
      </c>
      <c r="F18" s="20" t="s">
        <v>11</v>
      </c>
      <c r="G18" s="20">
        <v>290.10153000000003</v>
      </c>
      <c r="H18" s="20">
        <v>379.48462999999998</v>
      </c>
      <c r="I18" s="21">
        <v>81.8</v>
      </c>
      <c r="J18" s="20">
        <f t="shared" si="0"/>
        <v>78.58771221801527</v>
      </c>
      <c r="K18" s="20" t="s">
        <v>30</v>
      </c>
    </row>
    <row r="19" spans="1:11" s="23" customFormat="1" ht="20.100000000000001" customHeight="1" x14ac:dyDescent="0.2">
      <c r="A19" s="20"/>
      <c r="B19" s="20"/>
      <c r="C19" s="20" t="s">
        <v>31</v>
      </c>
      <c r="D19" s="20" t="s">
        <v>9</v>
      </c>
      <c r="E19" s="20" t="s">
        <v>10</v>
      </c>
      <c r="F19" s="20" t="s">
        <v>11</v>
      </c>
      <c r="G19" s="20">
        <v>270.39224000000002</v>
      </c>
      <c r="H19" s="20">
        <v>379.48462999999998</v>
      </c>
      <c r="I19" s="21">
        <v>85.76</v>
      </c>
      <c r="J19" s="20">
        <f t="shared" si="0"/>
        <v>77.055492728440669</v>
      </c>
      <c r="K19" s="20" t="s">
        <v>32</v>
      </c>
    </row>
    <row r="20" spans="1:11" s="23" customFormat="1" ht="20.100000000000001" customHeight="1" x14ac:dyDescent="0.2">
      <c r="A20" s="20"/>
      <c r="B20" s="20"/>
      <c r="C20" s="20" t="s">
        <v>33</v>
      </c>
      <c r="D20" s="20" t="s">
        <v>9</v>
      </c>
      <c r="E20" s="20" t="s">
        <v>10</v>
      </c>
      <c r="F20" s="20" t="s">
        <v>11</v>
      </c>
      <c r="G20" s="20">
        <v>272.62812000000002</v>
      </c>
      <c r="H20" s="20">
        <v>379.48462999999998</v>
      </c>
      <c r="I20" s="21">
        <v>83.2</v>
      </c>
      <c r="J20" s="20">
        <f t="shared" si="0"/>
        <v>76.385005860184648</v>
      </c>
      <c r="K20" s="22" t="s">
        <v>34</v>
      </c>
    </row>
    <row r="21" spans="1:11" s="23" customFormat="1" ht="20.100000000000001" customHeight="1" x14ac:dyDescent="0.2">
      <c r="A21" s="20"/>
      <c r="B21" s="20"/>
      <c r="C21" s="20" t="s">
        <v>35</v>
      </c>
      <c r="D21" s="20" t="s">
        <v>9</v>
      </c>
      <c r="E21" s="20" t="s">
        <v>10</v>
      </c>
      <c r="F21" s="20" t="s">
        <v>11</v>
      </c>
      <c r="G21" s="20">
        <v>282.76461</v>
      </c>
      <c r="H21" s="20">
        <v>379.48462999999998</v>
      </c>
      <c r="I21" s="21">
        <v>78.53</v>
      </c>
      <c r="J21" s="20">
        <f t="shared" si="0"/>
        <v>76.119677884081895</v>
      </c>
      <c r="K21" s="20" t="s">
        <v>36</v>
      </c>
    </row>
    <row r="22" spans="1:11" s="23" customFormat="1" ht="20.100000000000001" customHeight="1" x14ac:dyDescent="0.2">
      <c r="A22" s="20"/>
      <c r="B22" s="20"/>
      <c r="C22" s="20" t="s">
        <v>37</v>
      </c>
      <c r="D22" s="20" t="s">
        <v>9</v>
      </c>
      <c r="E22" s="20" t="s">
        <v>10</v>
      </c>
      <c r="F22" s="20" t="s">
        <v>11</v>
      </c>
      <c r="G22" s="20">
        <v>266.18896999999998</v>
      </c>
      <c r="H22" s="20">
        <v>379.48462999999998</v>
      </c>
      <c r="I22" s="21">
        <v>83.2</v>
      </c>
      <c r="J22" s="20">
        <f t="shared" si="0"/>
        <v>75.366917196093027</v>
      </c>
      <c r="K22" s="20" t="s">
        <v>38</v>
      </c>
    </row>
    <row r="23" spans="1:11" s="11" customFormat="1" ht="20.100000000000001" customHeight="1" x14ac:dyDescent="0.2">
      <c r="A23" s="18"/>
      <c r="B23" s="18"/>
      <c r="C23" s="18" t="s">
        <v>39</v>
      </c>
      <c r="D23" s="18" t="s">
        <v>9</v>
      </c>
      <c r="E23" s="18" t="s">
        <v>40</v>
      </c>
      <c r="F23" s="18" t="s">
        <v>11</v>
      </c>
      <c r="G23" s="18">
        <v>297.72899999999998</v>
      </c>
      <c r="H23" s="18">
        <v>338.91084000000001</v>
      </c>
      <c r="I23" s="19">
        <v>70.83</v>
      </c>
      <c r="J23" s="18">
        <f t="shared" si="0"/>
        <v>81.0412612322462</v>
      </c>
      <c r="K23" s="18" t="s">
        <v>138</v>
      </c>
    </row>
    <row r="24" spans="1:11" s="11" customFormat="1" ht="20.100000000000001" customHeight="1" x14ac:dyDescent="0.2">
      <c r="A24" s="18"/>
      <c r="B24" s="18"/>
      <c r="C24" s="18" t="s">
        <v>41</v>
      </c>
      <c r="D24" s="18" t="s">
        <v>9</v>
      </c>
      <c r="E24" s="18" t="s">
        <v>42</v>
      </c>
      <c r="F24" s="18" t="s">
        <v>11</v>
      </c>
      <c r="G24" s="18">
        <v>343.43828000000002</v>
      </c>
      <c r="H24" s="18">
        <v>347.29673000000003</v>
      </c>
      <c r="I24" s="19">
        <v>91.13</v>
      </c>
      <c r="J24" s="18">
        <f t="shared" si="0"/>
        <v>95.785402880009826</v>
      </c>
      <c r="K24" s="18" t="s">
        <v>138</v>
      </c>
    </row>
    <row r="25" spans="1:11" s="11" customFormat="1" ht="20.100000000000001" customHeight="1" x14ac:dyDescent="0.2">
      <c r="A25" s="18"/>
      <c r="B25" s="18"/>
      <c r="C25" s="18" t="s">
        <v>43</v>
      </c>
      <c r="D25" s="18" t="s">
        <v>9</v>
      </c>
      <c r="E25" s="18" t="s">
        <v>42</v>
      </c>
      <c r="F25" s="18" t="s">
        <v>11</v>
      </c>
      <c r="G25" s="18">
        <v>331.86511000000002</v>
      </c>
      <c r="H25" s="18">
        <v>347.29673000000003</v>
      </c>
      <c r="I25" s="19">
        <v>94.4</v>
      </c>
      <c r="J25" s="18">
        <f t="shared" si="0"/>
        <v>95.09398814322266</v>
      </c>
      <c r="K25" s="18" t="s">
        <v>139</v>
      </c>
    </row>
    <row r="26" spans="1:11" s="11" customFormat="1" ht="20.100000000000001" customHeight="1" x14ac:dyDescent="0.2">
      <c r="A26" s="18"/>
      <c r="B26" s="18"/>
      <c r="C26" s="18" t="s">
        <v>44</v>
      </c>
      <c r="D26" s="18" t="s">
        <v>9</v>
      </c>
      <c r="E26" s="18" t="s">
        <v>42</v>
      </c>
      <c r="F26" s="18" t="s">
        <v>11</v>
      </c>
      <c r="G26" s="18">
        <v>323.49245999999999</v>
      </c>
      <c r="H26" s="18">
        <v>347.29673000000003</v>
      </c>
      <c r="I26" s="19">
        <v>97.66</v>
      </c>
      <c r="J26" s="18">
        <f t="shared" si="0"/>
        <v>94.951504613130098</v>
      </c>
      <c r="K26" s="18" t="s">
        <v>140</v>
      </c>
    </row>
    <row r="27" spans="1:11" s="23" customFormat="1" ht="20.100000000000001" customHeight="1" x14ac:dyDescent="0.2">
      <c r="A27" s="20"/>
      <c r="B27" s="20"/>
      <c r="C27" s="20" t="s">
        <v>45</v>
      </c>
      <c r="D27" s="20" t="s">
        <v>9</v>
      </c>
      <c r="E27" s="20" t="s">
        <v>42</v>
      </c>
      <c r="F27" s="20" t="s">
        <v>11</v>
      </c>
      <c r="G27" s="20">
        <v>294.44344000000001</v>
      </c>
      <c r="H27" s="20">
        <v>347.29673000000003</v>
      </c>
      <c r="I27" s="21">
        <v>100</v>
      </c>
      <c r="J27" s="20">
        <f t="shared" si="0"/>
        <v>90.868910859022478</v>
      </c>
      <c r="K27" s="22" t="s">
        <v>16</v>
      </c>
    </row>
    <row r="28" spans="1:11" s="23" customFormat="1" ht="20.100000000000001" customHeight="1" x14ac:dyDescent="0.2">
      <c r="A28" s="20"/>
      <c r="B28" s="20"/>
      <c r="C28" s="20" t="s">
        <v>46</v>
      </c>
      <c r="D28" s="20" t="s">
        <v>9</v>
      </c>
      <c r="E28" s="20" t="s">
        <v>42</v>
      </c>
      <c r="F28" s="20" t="s">
        <v>11</v>
      </c>
      <c r="G28" s="20">
        <v>299.35829999999999</v>
      </c>
      <c r="H28" s="20">
        <v>347.29673000000003</v>
      </c>
      <c r="I28" s="21">
        <v>88.33</v>
      </c>
      <c r="J28" s="20">
        <f t="shared" si="0"/>
        <v>87.05001646390393</v>
      </c>
      <c r="K28" s="20" t="s">
        <v>18</v>
      </c>
    </row>
    <row r="29" spans="1:11" s="23" customFormat="1" ht="20.100000000000001" customHeight="1" x14ac:dyDescent="0.2">
      <c r="A29" s="20"/>
      <c r="B29" s="20"/>
      <c r="C29" s="20" t="s">
        <v>47</v>
      </c>
      <c r="D29" s="20" t="s">
        <v>9</v>
      </c>
      <c r="E29" s="20" t="s">
        <v>42</v>
      </c>
      <c r="F29" s="20" t="s">
        <v>11</v>
      </c>
      <c r="G29" s="20">
        <v>303.93718999999999</v>
      </c>
      <c r="H29" s="20">
        <v>347.29673000000003</v>
      </c>
      <c r="I29" s="21">
        <v>85.53</v>
      </c>
      <c r="J29" s="20">
        <f t="shared" si="0"/>
        <v>86.721078907826168</v>
      </c>
      <c r="K29" s="20" t="s">
        <v>20</v>
      </c>
    </row>
    <row r="30" spans="1:11" s="23" customFormat="1" ht="20.100000000000001" customHeight="1" x14ac:dyDescent="0.2">
      <c r="A30" s="20"/>
      <c r="B30" s="20"/>
      <c r="C30" s="20" t="s">
        <v>48</v>
      </c>
      <c r="D30" s="20" t="s">
        <v>9</v>
      </c>
      <c r="E30" s="20" t="s">
        <v>42</v>
      </c>
      <c r="F30" s="20" t="s">
        <v>11</v>
      </c>
      <c r="G30" s="20">
        <v>272.06653</v>
      </c>
      <c r="H30" s="20">
        <v>347.29673000000003</v>
      </c>
      <c r="I30" s="21">
        <v>94.63</v>
      </c>
      <c r="J30" s="20">
        <f t="shared" si="0"/>
        <v>84.855010365228594</v>
      </c>
      <c r="K30" s="20" t="s">
        <v>22</v>
      </c>
    </row>
    <row r="31" spans="1:11" s="23" customFormat="1" ht="20.100000000000001" customHeight="1" x14ac:dyDescent="0.2">
      <c r="A31" s="20"/>
      <c r="B31" s="20"/>
      <c r="C31" s="20" t="s">
        <v>49</v>
      </c>
      <c r="D31" s="20" t="s">
        <v>9</v>
      </c>
      <c r="E31" s="20" t="s">
        <v>42</v>
      </c>
      <c r="F31" s="20" t="s">
        <v>11</v>
      </c>
      <c r="G31" s="20">
        <v>278.28156999999999</v>
      </c>
      <c r="H31" s="20">
        <v>347.29673000000003</v>
      </c>
      <c r="I31" s="21">
        <v>89.73</v>
      </c>
      <c r="J31" s="20">
        <f t="shared" si="0"/>
        <v>83.968738873988244</v>
      </c>
      <c r="K31" s="22" t="s">
        <v>24</v>
      </c>
    </row>
    <row r="32" spans="1:11" s="23" customFormat="1" ht="20.100000000000001" customHeight="1" x14ac:dyDescent="0.2">
      <c r="A32" s="20"/>
      <c r="B32" s="20"/>
      <c r="C32" s="20" t="s">
        <v>50</v>
      </c>
      <c r="D32" s="20" t="s">
        <v>9</v>
      </c>
      <c r="E32" s="20" t="s">
        <v>42</v>
      </c>
      <c r="F32" s="20" t="s">
        <v>11</v>
      </c>
      <c r="G32" s="20">
        <v>297.29412000000002</v>
      </c>
      <c r="H32" s="20">
        <v>347.29673000000003</v>
      </c>
      <c r="I32" s="21">
        <v>80.16</v>
      </c>
      <c r="J32" s="20">
        <f t="shared" si="0"/>
        <v>83.425402682944934</v>
      </c>
      <c r="K32" s="20" t="s">
        <v>26</v>
      </c>
    </row>
    <row r="33" spans="1:11" s="23" customFormat="1" ht="20.100000000000001" customHeight="1" x14ac:dyDescent="0.2">
      <c r="A33" s="20"/>
      <c r="B33" s="20"/>
      <c r="C33" s="20" t="s">
        <v>51</v>
      </c>
      <c r="D33" s="20" t="s">
        <v>9</v>
      </c>
      <c r="E33" s="20" t="s">
        <v>42</v>
      </c>
      <c r="F33" s="20" t="s">
        <v>11</v>
      </c>
      <c r="G33" s="20">
        <v>267.41624999999999</v>
      </c>
      <c r="H33" s="20">
        <v>347.29673000000003</v>
      </c>
      <c r="I33" s="21">
        <v>86.93</v>
      </c>
      <c r="J33" s="20">
        <f t="shared" si="0"/>
        <v>80.971614375868143</v>
      </c>
      <c r="K33" s="20" t="s">
        <v>28</v>
      </c>
    </row>
    <row r="34" spans="1:11" s="23" customFormat="1" ht="20.100000000000001" customHeight="1" x14ac:dyDescent="0.2">
      <c r="A34" s="20"/>
      <c r="B34" s="20"/>
      <c r="C34" s="20" t="s">
        <v>52</v>
      </c>
      <c r="D34" s="20" t="s">
        <v>9</v>
      </c>
      <c r="E34" s="20" t="s">
        <v>42</v>
      </c>
      <c r="F34" s="20" t="s">
        <v>11</v>
      </c>
      <c r="G34" s="20">
        <v>257.29635000000002</v>
      </c>
      <c r="H34" s="20">
        <v>347.29673000000003</v>
      </c>
      <c r="I34" s="21">
        <v>86.7</v>
      </c>
      <c r="J34" s="20">
        <f t="shared" si="0"/>
        <v>79.131270819624461</v>
      </c>
      <c r="K34" s="20" t="s">
        <v>30</v>
      </c>
    </row>
    <row r="35" spans="1:11" s="23" customFormat="1" ht="20.100000000000001" customHeight="1" x14ac:dyDescent="0.2">
      <c r="A35" s="20"/>
      <c r="B35" s="20"/>
      <c r="C35" s="20" t="s">
        <v>53</v>
      </c>
      <c r="D35" s="20" t="s">
        <v>9</v>
      </c>
      <c r="E35" s="20" t="s">
        <v>42</v>
      </c>
      <c r="F35" s="20" t="s">
        <v>11</v>
      </c>
      <c r="G35" s="20">
        <v>244.05177</v>
      </c>
      <c r="H35" s="20">
        <v>347.29673000000003</v>
      </c>
      <c r="I35" s="21">
        <v>87.86</v>
      </c>
      <c r="J35" s="20">
        <f t="shared" si="0"/>
        <v>77.30709839715449</v>
      </c>
      <c r="K35" s="22" t="s">
        <v>32</v>
      </c>
    </row>
    <row r="36" spans="1:11" s="23" customFormat="1" ht="20.100000000000001" customHeight="1" x14ac:dyDescent="0.2">
      <c r="A36" s="20"/>
      <c r="B36" s="20"/>
      <c r="C36" s="20" t="s">
        <v>54</v>
      </c>
      <c r="D36" s="20" t="s">
        <v>9</v>
      </c>
      <c r="E36" s="20" t="s">
        <v>42</v>
      </c>
      <c r="F36" s="20" t="s">
        <v>11</v>
      </c>
      <c r="G36" s="20">
        <v>239.85176000000001</v>
      </c>
      <c r="H36" s="20">
        <v>347.29673000000003</v>
      </c>
      <c r="I36" s="21">
        <v>88.8</v>
      </c>
      <c r="J36" s="20">
        <f t="shared" si="0"/>
        <v>76.957492371436956</v>
      </c>
      <c r="K36" s="20" t="s">
        <v>34</v>
      </c>
    </row>
    <row r="37" spans="1:11" s="11" customFormat="1" ht="20.100000000000001" customHeight="1" x14ac:dyDescent="0.2">
      <c r="A37" s="18"/>
      <c r="B37" s="18"/>
      <c r="C37" s="18" t="s">
        <v>55</v>
      </c>
      <c r="D37" s="18" t="s">
        <v>9</v>
      </c>
      <c r="E37" s="18" t="s">
        <v>56</v>
      </c>
      <c r="F37" s="18" t="s">
        <v>11</v>
      </c>
      <c r="G37" s="18">
        <v>308.12157000000002</v>
      </c>
      <c r="H37" s="18">
        <v>317.49520999999999</v>
      </c>
      <c r="I37" s="19">
        <v>76.900000000000006</v>
      </c>
      <c r="J37" s="18">
        <f t="shared" si="0"/>
        <v>88.988576739787675</v>
      </c>
      <c r="K37" s="18" t="s">
        <v>138</v>
      </c>
    </row>
    <row r="38" spans="1:11" s="11" customFormat="1" ht="20.100000000000001" customHeight="1" x14ac:dyDescent="0.2">
      <c r="A38" s="18"/>
      <c r="B38" s="18"/>
      <c r="C38" s="18" t="s">
        <v>57</v>
      </c>
      <c r="D38" s="18" t="s">
        <v>9</v>
      </c>
      <c r="E38" s="18" t="s">
        <v>58</v>
      </c>
      <c r="F38" s="18" t="s">
        <v>11</v>
      </c>
      <c r="G38" s="18">
        <v>287.31736000000001</v>
      </c>
      <c r="H38" s="18">
        <v>337.54827</v>
      </c>
      <c r="I38" s="19">
        <v>93</v>
      </c>
      <c r="J38" s="18">
        <f t="shared" si="0"/>
        <v>88.271337441605027</v>
      </c>
      <c r="K38" s="18" t="s">
        <v>138</v>
      </c>
    </row>
    <row r="39" spans="1:11" s="11" customFormat="1" ht="20.100000000000001" customHeight="1" x14ac:dyDescent="0.2">
      <c r="A39" s="18"/>
      <c r="B39" s="18"/>
      <c r="C39" s="18" t="s">
        <v>59</v>
      </c>
      <c r="D39" s="18" t="s">
        <v>9</v>
      </c>
      <c r="E39" s="18" t="s">
        <v>58</v>
      </c>
      <c r="F39" s="18" t="s">
        <v>11</v>
      </c>
      <c r="G39" s="18">
        <v>297.22030000000001</v>
      </c>
      <c r="H39" s="18">
        <v>337.54827</v>
      </c>
      <c r="I39" s="19">
        <v>81.33</v>
      </c>
      <c r="J39" s="18">
        <f t="shared" si="0"/>
        <v>85.363608350414609</v>
      </c>
      <c r="K39" s="18" t="s">
        <v>139</v>
      </c>
    </row>
    <row r="40" spans="1:11" s="11" customFormat="1" ht="20.100000000000001" customHeight="1" x14ac:dyDescent="0.2">
      <c r="A40" s="18"/>
      <c r="B40" s="18"/>
      <c r="C40" s="18" t="s">
        <v>60</v>
      </c>
      <c r="D40" s="18" t="s">
        <v>9</v>
      </c>
      <c r="E40" s="18" t="s">
        <v>58</v>
      </c>
      <c r="F40" s="18" t="s">
        <v>11</v>
      </c>
      <c r="G40" s="18">
        <v>288.66658999999999</v>
      </c>
      <c r="H40" s="18">
        <v>337.54827</v>
      </c>
      <c r="I40" s="19">
        <v>83.2</v>
      </c>
      <c r="J40" s="18">
        <f t="shared" si="0"/>
        <v>84.591166251866724</v>
      </c>
      <c r="K40" s="18" t="s">
        <v>140</v>
      </c>
    </row>
    <row r="41" spans="1:11" s="23" customFormat="1" ht="20.100000000000001" customHeight="1" x14ac:dyDescent="0.2">
      <c r="A41" s="20"/>
      <c r="B41" s="20"/>
      <c r="C41" s="20" t="s">
        <v>61</v>
      </c>
      <c r="D41" s="20" t="s">
        <v>9</v>
      </c>
      <c r="E41" s="20" t="s">
        <v>58</v>
      </c>
      <c r="F41" s="20" t="s">
        <v>11</v>
      </c>
      <c r="G41" s="20">
        <v>258.45814999999999</v>
      </c>
      <c r="H41" s="20">
        <v>337.54827</v>
      </c>
      <c r="I41" s="21">
        <v>93.7</v>
      </c>
      <c r="J41" s="20">
        <f t="shared" si="0"/>
        <v>83.421544893712536</v>
      </c>
      <c r="K41" s="22" t="s">
        <v>16</v>
      </c>
    </row>
    <row r="42" spans="1:11" s="23" customFormat="1" ht="20.100000000000001" customHeight="1" x14ac:dyDescent="0.2">
      <c r="A42" s="20"/>
      <c r="B42" s="20"/>
      <c r="C42" s="20" t="s">
        <v>62</v>
      </c>
      <c r="D42" s="20" t="s">
        <v>9</v>
      </c>
      <c r="E42" s="20" t="s">
        <v>58</v>
      </c>
      <c r="F42" s="20" t="s">
        <v>11</v>
      </c>
      <c r="G42" s="20">
        <v>289.55667</v>
      </c>
      <c r="H42" s="20">
        <v>337.54827</v>
      </c>
      <c r="I42" s="21">
        <v>79.7</v>
      </c>
      <c r="J42" s="20">
        <f t="shared" si="0"/>
        <v>83.349380068219574</v>
      </c>
      <c r="K42" s="20" t="s">
        <v>18</v>
      </c>
    </row>
    <row r="43" spans="1:11" s="23" customFormat="1" ht="20.100000000000001" customHeight="1" x14ac:dyDescent="0.2">
      <c r="A43" s="20"/>
      <c r="B43" s="20"/>
      <c r="C43" s="20" t="s">
        <v>63</v>
      </c>
      <c r="D43" s="20" t="s">
        <v>9</v>
      </c>
      <c r="E43" s="20" t="s">
        <v>58</v>
      </c>
      <c r="F43" s="20" t="s">
        <v>11</v>
      </c>
      <c r="G43" s="20">
        <v>283.91642000000002</v>
      </c>
      <c r="H43" s="20">
        <v>337.54827</v>
      </c>
      <c r="I43" s="21">
        <v>79</v>
      </c>
      <c r="J43" s="20">
        <f t="shared" si="0"/>
        <v>82.066812346571936</v>
      </c>
      <c r="K43" s="20" t="s">
        <v>20</v>
      </c>
    </row>
    <row r="44" spans="1:11" s="23" customFormat="1" ht="20.100000000000001" customHeight="1" x14ac:dyDescent="0.2">
      <c r="A44" s="20"/>
      <c r="B44" s="20"/>
      <c r="C44" s="20" t="s">
        <v>64</v>
      </c>
      <c r="D44" s="20" t="s">
        <v>9</v>
      </c>
      <c r="E44" s="20" t="s">
        <v>58</v>
      </c>
      <c r="F44" s="20" t="s">
        <v>11</v>
      </c>
      <c r="G44" s="20">
        <v>278.01114000000001</v>
      </c>
      <c r="H44" s="20">
        <v>337.54827</v>
      </c>
      <c r="I44" s="21">
        <v>78.53</v>
      </c>
      <c r="J44" s="20">
        <f t="shared" si="0"/>
        <v>80.829134918214805</v>
      </c>
      <c r="K44" s="22" t="s">
        <v>22</v>
      </c>
    </row>
    <row r="45" spans="1:11" s="11" customFormat="1" ht="20.100000000000001" customHeight="1" x14ac:dyDescent="0.2">
      <c r="A45" s="18"/>
      <c r="B45" s="18"/>
      <c r="C45" s="24" t="s">
        <v>65</v>
      </c>
      <c r="D45" s="24" t="s">
        <v>9</v>
      </c>
      <c r="E45" s="24" t="s">
        <v>66</v>
      </c>
      <c r="F45" s="24" t="s">
        <v>11</v>
      </c>
      <c r="G45" s="24">
        <v>250.29992999999999</v>
      </c>
      <c r="H45" s="24">
        <v>316.30988000000002</v>
      </c>
      <c r="I45" s="25">
        <v>75.5</v>
      </c>
      <c r="J45" s="24">
        <f t="shared" si="0"/>
        <v>77.678743945652286</v>
      </c>
      <c r="K45" s="24" t="s">
        <v>138</v>
      </c>
    </row>
    <row r="46" spans="1:11" s="11" customFormat="1" ht="20.100000000000001" customHeight="1" thickBot="1" x14ac:dyDescent="0.25">
      <c r="A46" s="18"/>
      <c r="B46" s="18"/>
      <c r="C46" s="18" t="s">
        <v>67</v>
      </c>
      <c r="D46" s="18" t="s">
        <v>9</v>
      </c>
      <c r="E46" s="18" t="s">
        <v>68</v>
      </c>
      <c r="F46" s="18" t="s">
        <v>11</v>
      </c>
      <c r="G46" s="18">
        <v>281.24356999999998</v>
      </c>
      <c r="H46" s="18">
        <v>324.20328000000001</v>
      </c>
      <c r="I46" s="19">
        <v>80.86</v>
      </c>
      <c r="J46" s="18">
        <f t="shared" si="0"/>
        <v>84.393486359299004</v>
      </c>
      <c r="K46" s="18" t="s">
        <v>138</v>
      </c>
    </row>
    <row r="47" spans="1:11" s="11" customFormat="1" ht="20.100000000000001" customHeight="1" x14ac:dyDescent="0.25">
      <c r="A47" s="26"/>
      <c r="B47" s="27"/>
      <c r="C47" s="28" t="s">
        <v>69</v>
      </c>
      <c r="D47" s="13" t="s">
        <v>70</v>
      </c>
      <c r="E47" s="13" t="s">
        <v>71</v>
      </c>
      <c r="F47" s="13">
        <v>1</v>
      </c>
      <c r="G47" s="13">
        <v>372.54</v>
      </c>
      <c r="H47" s="13">
        <v>384.13819000000001</v>
      </c>
      <c r="I47" s="13">
        <v>92.3</v>
      </c>
      <c r="J47" s="13">
        <f t="shared" ref="J47:J53" si="1">(G47/H47)*100*(0.6)+(I47*0.4)</f>
        <v>95.108434740112671</v>
      </c>
      <c r="K47" s="13" t="s">
        <v>6</v>
      </c>
    </row>
    <row r="48" spans="1:11" s="11" customFormat="1" ht="20.100000000000001" customHeight="1" x14ac:dyDescent="0.25">
      <c r="A48" s="12"/>
      <c r="B48" s="13"/>
      <c r="C48" s="28" t="s">
        <v>72</v>
      </c>
      <c r="D48" s="13" t="s">
        <v>70</v>
      </c>
      <c r="E48" s="13" t="s">
        <v>71</v>
      </c>
      <c r="F48" s="13">
        <v>1</v>
      </c>
      <c r="G48" s="29">
        <v>363.17</v>
      </c>
      <c r="H48" s="13">
        <v>384.13819000000001</v>
      </c>
      <c r="I48" s="13">
        <v>85.76</v>
      </c>
      <c r="J48" s="13">
        <f t="shared" si="1"/>
        <v>91.028898922442465</v>
      </c>
      <c r="K48" s="30" t="s">
        <v>6</v>
      </c>
    </row>
    <row r="49" spans="1:11" s="11" customFormat="1" ht="20.100000000000001" customHeight="1" x14ac:dyDescent="0.25">
      <c r="A49" s="12"/>
      <c r="B49" s="13"/>
      <c r="C49" s="28" t="s">
        <v>73</v>
      </c>
      <c r="D49" s="13" t="s">
        <v>70</v>
      </c>
      <c r="E49" s="13" t="s">
        <v>71</v>
      </c>
      <c r="F49" s="13">
        <v>1</v>
      </c>
      <c r="G49" s="31">
        <v>341.39699999999999</v>
      </c>
      <c r="H49" s="13">
        <v>384.13819000000001</v>
      </c>
      <c r="I49" s="13">
        <v>86.7</v>
      </c>
      <c r="J49" s="13">
        <f t="shared" si="1"/>
        <v>88.00409152029377</v>
      </c>
      <c r="K49" s="30" t="s">
        <v>6</v>
      </c>
    </row>
    <row r="50" spans="1:11" s="23" customFormat="1" ht="20.100000000000001" customHeight="1" x14ac:dyDescent="0.25">
      <c r="A50" s="32"/>
      <c r="B50" s="33"/>
      <c r="C50" s="34" t="s">
        <v>74</v>
      </c>
      <c r="D50" s="33" t="s">
        <v>70</v>
      </c>
      <c r="E50" s="33" t="s">
        <v>71</v>
      </c>
      <c r="F50" s="33">
        <v>1</v>
      </c>
      <c r="G50" s="33">
        <v>312.97800000000001</v>
      </c>
      <c r="H50" s="33">
        <v>384.13819000000001</v>
      </c>
      <c r="I50" s="33">
        <v>93</v>
      </c>
      <c r="J50" s="33">
        <f t="shared" si="1"/>
        <v>86.085220185996093</v>
      </c>
      <c r="K50" s="35" t="s">
        <v>75</v>
      </c>
    </row>
    <row r="51" spans="1:11" s="23" customFormat="1" ht="20.100000000000001" customHeight="1" x14ac:dyDescent="0.25">
      <c r="A51" s="36"/>
      <c r="B51" s="37"/>
      <c r="C51" s="38" t="s">
        <v>76</v>
      </c>
      <c r="D51" s="33" t="s">
        <v>70</v>
      </c>
      <c r="E51" s="33" t="s">
        <v>71</v>
      </c>
      <c r="F51" s="33">
        <v>1</v>
      </c>
      <c r="G51" s="33">
        <v>332.73399999999998</v>
      </c>
      <c r="H51" s="33">
        <v>384.13819000000001</v>
      </c>
      <c r="I51" s="33">
        <v>80.16</v>
      </c>
      <c r="J51" s="33">
        <f t="shared" si="1"/>
        <v>84.034984712558781</v>
      </c>
      <c r="K51" s="35" t="s">
        <v>77</v>
      </c>
    </row>
    <row r="52" spans="1:11" s="23" customFormat="1" ht="20.100000000000001" customHeight="1" x14ac:dyDescent="0.25">
      <c r="A52" s="32"/>
      <c r="B52" s="33"/>
      <c r="C52" s="39" t="s">
        <v>78</v>
      </c>
      <c r="D52" s="33" t="s">
        <v>70</v>
      </c>
      <c r="E52" s="33" t="s">
        <v>71</v>
      </c>
      <c r="F52" s="33">
        <v>1</v>
      </c>
      <c r="G52" s="33">
        <v>310.60599999999999</v>
      </c>
      <c r="H52" s="33">
        <v>384.13819000000001</v>
      </c>
      <c r="I52" s="33">
        <v>77.13</v>
      </c>
      <c r="J52" s="33">
        <f t="shared" si="1"/>
        <v>79.36672851475663</v>
      </c>
      <c r="K52" s="35" t="s">
        <v>75</v>
      </c>
    </row>
    <row r="53" spans="1:11" s="23" customFormat="1" ht="20.100000000000001" customHeight="1" x14ac:dyDescent="0.25">
      <c r="A53" s="32"/>
      <c r="B53" s="33"/>
      <c r="C53" s="38" t="s">
        <v>79</v>
      </c>
      <c r="D53" s="33" t="s">
        <v>70</v>
      </c>
      <c r="E53" s="33" t="s">
        <v>71</v>
      </c>
      <c r="F53" s="33">
        <v>1</v>
      </c>
      <c r="G53" s="33">
        <v>283.89999999999998</v>
      </c>
      <c r="H53" s="33">
        <v>384.13819000000001</v>
      </c>
      <c r="I53" s="33">
        <v>76.2</v>
      </c>
      <c r="J53" s="33">
        <f t="shared" si="1"/>
        <v>74.823417143710699</v>
      </c>
      <c r="K53" s="35" t="s">
        <v>77</v>
      </c>
    </row>
    <row r="54" spans="1:11" s="11" customFormat="1" ht="20.100000000000001" customHeight="1" x14ac:dyDescent="0.25">
      <c r="A54" s="12"/>
      <c r="B54" s="13"/>
      <c r="C54" s="28" t="s">
        <v>80</v>
      </c>
      <c r="D54" s="13" t="s">
        <v>70</v>
      </c>
      <c r="E54" s="13" t="s">
        <v>81</v>
      </c>
      <c r="F54" s="13">
        <v>1</v>
      </c>
      <c r="G54" s="13">
        <v>317.04700000000003</v>
      </c>
      <c r="H54" s="13">
        <v>33309236</v>
      </c>
      <c r="I54" s="13">
        <v>83.2</v>
      </c>
      <c r="J54" s="13">
        <v>90.388999999999996</v>
      </c>
      <c r="K54" s="13" t="s">
        <v>6</v>
      </c>
    </row>
    <row r="55" spans="1:11" s="11" customFormat="1" ht="20.100000000000001" customHeight="1" x14ac:dyDescent="0.25">
      <c r="A55" s="12"/>
      <c r="B55" s="13"/>
      <c r="C55" s="40" t="s">
        <v>82</v>
      </c>
      <c r="D55" s="13" t="s">
        <v>70</v>
      </c>
      <c r="E55" s="13" t="s">
        <v>81</v>
      </c>
      <c r="F55" s="13">
        <v>1</v>
      </c>
      <c r="G55" s="13">
        <v>286.40699999999998</v>
      </c>
      <c r="H55" s="13">
        <v>33309236</v>
      </c>
      <c r="I55" s="13">
        <v>89.03</v>
      </c>
      <c r="J55" s="13">
        <v>87.201999999999998</v>
      </c>
      <c r="K55" s="13" t="s">
        <v>6</v>
      </c>
    </row>
    <row r="56" spans="1:11" s="11" customFormat="1" ht="20.100000000000001" customHeight="1" x14ac:dyDescent="0.25">
      <c r="A56" s="12"/>
      <c r="B56" s="13"/>
      <c r="C56" s="28" t="s">
        <v>83</v>
      </c>
      <c r="D56" s="13" t="s">
        <v>70</v>
      </c>
      <c r="E56" s="13" t="s">
        <v>81</v>
      </c>
      <c r="F56" s="13">
        <v>1</v>
      </c>
      <c r="G56" s="13">
        <v>281.48200000000003</v>
      </c>
      <c r="H56" s="13">
        <v>33309236</v>
      </c>
      <c r="I56" s="13">
        <v>87.63</v>
      </c>
      <c r="J56" s="13">
        <v>85.754999999999995</v>
      </c>
      <c r="K56" s="13" t="s">
        <v>6</v>
      </c>
    </row>
    <row r="57" spans="1:11" s="23" customFormat="1" ht="20.100000000000001" customHeight="1" x14ac:dyDescent="0.25">
      <c r="A57" s="32"/>
      <c r="B57" s="33"/>
      <c r="C57" s="38" t="s">
        <v>84</v>
      </c>
      <c r="D57" s="33" t="s">
        <v>70</v>
      </c>
      <c r="E57" s="33" t="s">
        <v>81</v>
      </c>
      <c r="F57" s="33">
        <v>1</v>
      </c>
      <c r="G57" s="33">
        <v>285.745</v>
      </c>
      <c r="H57" s="33">
        <v>33309236</v>
      </c>
      <c r="I57" s="33">
        <v>81.099999999999994</v>
      </c>
      <c r="J57" s="33">
        <v>83.911000000000001</v>
      </c>
      <c r="K57" s="35" t="s">
        <v>77</v>
      </c>
    </row>
    <row r="58" spans="1:11" s="23" customFormat="1" ht="20.100000000000001" customHeight="1" x14ac:dyDescent="0.25">
      <c r="A58" s="32"/>
      <c r="B58" s="33"/>
      <c r="C58" s="39" t="s">
        <v>85</v>
      </c>
      <c r="D58" s="33" t="s">
        <v>70</v>
      </c>
      <c r="E58" s="33" t="s">
        <v>81</v>
      </c>
      <c r="F58" s="33">
        <v>1</v>
      </c>
      <c r="G58" s="33">
        <v>280</v>
      </c>
      <c r="H58" s="33">
        <v>33309236</v>
      </c>
      <c r="I58" s="33">
        <v>76.2</v>
      </c>
      <c r="J58" s="33">
        <v>80.915999999999997</v>
      </c>
      <c r="K58" s="35" t="s">
        <v>77</v>
      </c>
    </row>
    <row r="59" spans="1:11" s="11" customFormat="1" ht="20.100000000000001" customHeight="1" x14ac:dyDescent="0.25">
      <c r="A59" s="12"/>
      <c r="B59" s="13"/>
      <c r="C59" s="40" t="s">
        <v>86</v>
      </c>
      <c r="D59" s="13" t="s">
        <v>70</v>
      </c>
      <c r="E59" s="13" t="s">
        <v>87</v>
      </c>
      <c r="F59" s="13">
        <v>1</v>
      </c>
      <c r="G59" s="13">
        <v>314.65600000000001</v>
      </c>
      <c r="H59" s="13">
        <v>333.76756999999998</v>
      </c>
      <c r="I59" s="13">
        <v>84.7</v>
      </c>
      <c r="J59" s="13">
        <v>90.44</v>
      </c>
      <c r="K59" s="13" t="s">
        <v>6</v>
      </c>
    </row>
    <row r="60" spans="1:11" s="11" customFormat="1" ht="20.100000000000001" customHeight="1" x14ac:dyDescent="0.25">
      <c r="A60" s="12"/>
      <c r="B60" s="13"/>
      <c r="C60" s="28" t="s">
        <v>88</v>
      </c>
      <c r="D60" s="13" t="s">
        <v>70</v>
      </c>
      <c r="E60" s="13" t="s">
        <v>87</v>
      </c>
      <c r="F60" s="13">
        <v>1</v>
      </c>
      <c r="G60" s="13">
        <v>303.20499999999998</v>
      </c>
      <c r="H60" s="13">
        <v>333.76756999999998</v>
      </c>
      <c r="I60" s="13">
        <v>85.3</v>
      </c>
      <c r="J60" s="13">
        <v>88.63</v>
      </c>
      <c r="K60" s="13" t="s">
        <v>6</v>
      </c>
    </row>
    <row r="61" spans="1:11" s="11" customFormat="1" ht="20.100000000000001" customHeight="1" x14ac:dyDescent="0.25">
      <c r="A61" s="12"/>
      <c r="B61" s="13"/>
      <c r="C61" s="40" t="s">
        <v>89</v>
      </c>
      <c r="D61" s="13" t="s">
        <v>70</v>
      </c>
      <c r="E61" s="13" t="s">
        <v>90</v>
      </c>
      <c r="F61" s="13">
        <v>1</v>
      </c>
      <c r="G61" s="13">
        <v>312.51101999999997</v>
      </c>
      <c r="H61" s="13">
        <v>374.50569999999999</v>
      </c>
      <c r="I61" s="13">
        <v>98.13</v>
      </c>
      <c r="J61" s="41">
        <v>89.319630000000004</v>
      </c>
      <c r="K61" s="30" t="s">
        <v>6</v>
      </c>
    </row>
    <row r="62" spans="1:11" s="11" customFormat="1" ht="20.100000000000001" customHeight="1" x14ac:dyDescent="0.25">
      <c r="A62" s="12"/>
      <c r="B62" s="13"/>
      <c r="C62" s="28" t="s">
        <v>91</v>
      </c>
      <c r="D62" s="13" t="s">
        <v>70</v>
      </c>
      <c r="E62" s="13" t="s">
        <v>90</v>
      </c>
      <c r="F62" s="14">
        <v>1</v>
      </c>
      <c r="G62" s="13">
        <v>338.46749</v>
      </c>
      <c r="H62" s="13">
        <v>374.50569999999999</v>
      </c>
      <c r="I62" s="13">
        <v>77.83</v>
      </c>
      <c r="J62" s="41">
        <v>85.358270000000005</v>
      </c>
      <c r="K62" s="30" t="s">
        <v>6</v>
      </c>
    </row>
    <row r="63" spans="1:11" s="11" customFormat="1" ht="20.100000000000001" customHeight="1" x14ac:dyDescent="0.25">
      <c r="A63" s="12"/>
      <c r="B63" s="13"/>
      <c r="C63" s="40" t="s">
        <v>92</v>
      </c>
      <c r="D63" s="13" t="s">
        <v>70</v>
      </c>
      <c r="E63" s="13" t="s">
        <v>90</v>
      </c>
      <c r="F63" s="14">
        <v>1</v>
      </c>
      <c r="G63" s="13">
        <v>322.13578000000001</v>
      </c>
      <c r="H63" s="13">
        <v>374.50569999999999</v>
      </c>
      <c r="I63" s="13">
        <v>77.13</v>
      </c>
      <c r="J63" s="41">
        <v>82.461749999999995</v>
      </c>
      <c r="K63" s="30" t="s">
        <v>6</v>
      </c>
    </row>
    <row r="64" spans="1:11" s="23" customFormat="1" ht="20.100000000000001" customHeight="1" x14ac:dyDescent="0.25">
      <c r="A64" s="32"/>
      <c r="B64" s="33"/>
      <c r="C64" s="39" t="s">
        <v>93</v>
      </c>
      <c r="D64" s="33" t="s">
        <v>70</v>
      </c>
      <c r="E64" s="33" t="s">
        <v>90</v>
      </c>
      <c r="F64" s="33">
        <v>1</v>
      </c>
      <c r="G64" s="33">
        <v>299.49941000000001</v>
      </c>
      <c r="H64" s="33">
        <v>374.50569999999999</v>
      </c>
      <c r="I64" s="33">
        <v>78.3</v>
      </c>
      <c r="J64" s="42">
        <v>79.303150000000002</v>
      </c>
      <c r="K64" s="35" t="s">
        <v>77</v>
      </c>
    </row>
    <row r="65" spans="1:11" s="11" customFormat="1" ht="20.100000000000001" customHeight="1" x14ac:dyDescent="0.2">
      <c r="A65" s="12"/>
      <c r="B65" s="13"/>
      <c r="C65" s="43" t="s">
        <v>94</v>
      </c>
      <c r="D65" s="13" t="s">
        <v>70</v>
      </c>
      <c r="E65" s="44" t="s">
        <v>95</v>
      </c>
      <c r="F65" s="13">
        <v>1</v>
      </c>
      <c r="G65" s="13">
        <v>307.166</v>
      </c>
      <c r="H65" s="13">
        <v>353.745</v>
      </c>
      <c r="I65" s="13">
        <v>85.53</v>
      </c>
      <c r="J65" s="13">
        <v>86.311000000000007</v>
      </c>
      <c r="K65" s="13" t="s">
        <v>6</v>
      </c>
    </row>
    <row r="66" spans="1:11" s="11" customFormat="1" ht="20.100000000000001" customHeight="1" x14ac:dyDescent="0.2">
      <c r="A66" s="12"/>
      <c r="B66" s="13"/>
      <c r="C66" s="14" t="s">
        <v>96</v>
      </c>
      <c r="D66" s="13" t="s">
        <v>70</v>
      </c>
      <c r="E66" s="44" t="s">
        <v>95</v>
      </c>
      <c r="F66" s="13">
        <v>1</v>
      </c>
      <c r="G66" s="13">
        <v>291.89</v>
      </c>
      <c r="H66" s="13">
        <v>353.745</v>
      </c>
      <c r="I66" s="13">
        <v>84.6</v>
      </c>
      <c r="J66" s="13">
        <v>83.347999999999999</v>
      </c>
      <c r="K66" s="13" t="s">
        <v>6</v>
      </c>
    </row>
    <row r="67" spans="1:11" s="11" customFormat="1" ht="20.100000000000001" customHeight="1" x14ac:dyDescent="0.25">
      <c r="A67" s="12"/>
      <c r="B67" s="13"/>
      <c r="C67" s="40" t="s">
        <v>97</v>
      </c>
      <c r="D67" s="13" t="s">
        <v>70</v>
      </c>
      <c r="E67" s="13" t="s">
        <v>98</v>
      </c>
      <c r="F67" s="13">
        <v>1</v>
      </c>
      <c r="G67" s="45">
        <v>350.17277000000001</v>
      </c>
      <c r="H67" s="45">
        <v>369.36198000000002</v>
      </c>
      <c r="I67" s="46">
        <v>75.260000000000005</v>
      </c>
      <c r="J67" s="47">
        <v>86.986861089276204</v>
      </c>
      <c r="K67" s="30" t="s">
        <v>6</v>
      </c>
    </row>
    <row r="68" spans="1:11" s="11" customFormat="1" ht="20.100000000000001" customHeight="1" x14ac:dyDescent="0.25">
      <c r="A68" s="12"/>
      <c r="B68" s="13"/>
      <c r="C68" s="28" t="s">
        <v>99</v>
      </c>
      <c r="D68" s="13" t="s">
        <v>70</v>
      </c>
      <c r="E68" s="13" t="s">
        <v>98</v>
      </c>
      <c r="F68" s="13">
        <v>1</v>
      </c>
      <c r="G68" s="45">
        <v>327.69132000000002</v>
      </c>
      <c r="H68" s="45">
        <v>369.36198000000002</v>
      </c>
      <c r="I68" s="46">
        <v>77.599999999999994</v>
      </c>
      <c r="J68" s="47">
        <v>84.270923226045085</v>
      </c>
      <c r="K68" s="30" t="s">
        <v>6</v>
      </c>
    </row>
    <row r="69" spans="1:11" s="11" customFormat="1" ht="20.100000000000001" customHeight="1" x14ac:dyDescent="0.25">
      <c r="A69" s="12"/>
      <c r="B69" s="13"/>
      <c r="C69" s="48" t="s">
        <v>100</v>
      </c>
      <c r="D69" s="13" t="s">
        <v>70</v>
      </c>
      <c r="E69" s="13" t="s">
        <v>98</v>
      </c>
      <c r="F69" s="13">
        <v>1</v>
      </c>
      <c r="G69" s="45">
        <v>302.11962999999997</v>
      </c>
      <c r="H69" s="45">
        <v>369.36198000000002</v>
      </c>
      <c r="I69" s="46">
        <v>85.76</v>
      </c>
      <c r="J69" s="47">
        <v>83.380999749676448</v>
      </c>
      <c r="K69" s="30" t="s">
        <v>6</v>
      </c>
    </row>
    <row r="70" spans="1:11" s="23" customFormat="1" ht="20.100000000000001" customHeight="1" x14ac:dyDescent="0.25">
      <c r="A70" s="49"/>
      <c r="B70" s="50"/>
      <c r="C70" s="39" t="s">
        <v>101</v>
      </c>
      <c r="D70" s="33" t="s">
        <v>70</v>
      </c>
      <c r="E70" s="33" t="s">
        <v>98</v>
      </c>
      <c r="F70" s="33">
        <v>1</v>
      </c>
      <c r="G70" s="51">
        <v>305.05277999999998</v>
      </c>
      <c r="H70" s="51">
        <v>369.36198000000002</v>
      </c>
      <c r="I70" s="52">
        <v>81.099999999999994</v>
      </c>
      <c r="J70" s="53">
        <v>81.993467305974463</v>
      </c>
      <c r="K70" s="35" t="s">
        <v>77</v>
      </c>
    </row>
    <row r="71" spans="1:11" s="23" customFormat="1" ht="20.100000000000001" customHeight="1" x14ac:dyDescent="0.25">
      <c r="A71" s="32"/>
      <c r="B71" s="33"/>
      <c r="C71" s="38" t="s">
        <v>102</v>
      </c>
      <c r="D71" s="33" t="s">
        <v>70</v>
      </c>
      <c r="E71" s="33" t="s">
        <v>98</v>
      </c>
      <c r="F71" s="33">
        <v>1</v>
      </c>
      <c r="G71" s="51">
        <v>281.13143000000002</v>
      </c>
      <c r="H71" s="51">
        <v>369.36198000000002</v>
      </c>
      <c r="I71" s="52">
        <v>86</v>
      </c>
      <c r="J71" s="53">
        <v>80.067628812256203</v>
      </c>
      <c r="K71" s="35" t="s">
        <v>77</v>
      </c>
    </row>
    <row r="72" spans="1:11" s="23" customFormat="1" ht="20.100000000000001" customHeight="1" x14ac:dyDescent="0.2">
      <c r="A72" s="32"/>
      <c r="B72" s="54"/>
      <c r="C72" s="55" t="s">
        <v>103</v>
      </c>
      <c r="D72" s="33" t="s">
        <v>70</v>
      </c>
      <c r="E72" s="33" t="s">
        <v>98</v>
      </c>
      <c r="F72" s="56">
        <v>1</v>
      </c>
      <c r="G72" s="51">
        <v>273.87849</v>
      </c>
      <c r="H72" s="51">
        <v>369.36198000000002</v>
      </c>
      <c r="I72" s="52">
        <v>84.6</v>
      </c>
      <c r="J72" s="53">
        <v>78.329444744691898</v>
      </c>
      <c r="K72" s="35" t="s">
        <v>77</v>
      </c>
    </row>
    <row r="73" spans="1:11" s="23" customFormat="1" ht="20.100000000000001" customHeight="1" x14ac:dyDescent="0.2">
      <c r="A73" s="49"/>
      <c r="B73" s="57"/>
      <c r="C73" s="55" t="s">
        <v>104</v>
      </c>
      <c r="D73" s="50" t="s">
        <v>70</v>
      </c>
      <c r="E73" s="50" t="s">
        <v>98</v>
      </c>
      <c r="F73" s="33">
        <v>1</v>
      </c>
      <c r="G73" s="58">
        <v>280.81515000000002</v>
      </c>
      <c r="H73" s="59">
        <v>369.36198000000002</v>
      </c>
      <c r="I73" s="60">
        <v>80.86</v>
      </c>
      <c r="J73" s="61">
        <v>77.960251569801528</v>
      </c>
      <c r="K73" s="62" t="s">
        <v>77</v>
      </c>
    </row>
    <row r="74" spans="1:11" s="23" customFormat="1" ht="20.100000000000001" customHeight="1" x14ac:dyDescent="0.25">
      <c r="A74" s="32"/>
      <c r="B74" s="33"/>
      <c r="C74" s="39" t="s">
        <v>105</v>
      </c>
      <c r="D74" s="33" t="s">
        <v>70</v>
      </c>
      <c r="E74" s="33" t="s">
        <v>98</v>
      </c>
      <c r="F74" s="63">
        <v>1</v>
      </c>
      <c r="G74" s="64">
        <v>284.58494999999999</v>
      </c>
      <c r="H74" s="51">
        <v>369.36198000000002</v>
      </c>
      <c r="I74" s="65">
        <v>77.13</v>
      </c>
      <c r="J74" s="53">
        <v>77.080626454731473</v>
      </c>
      <c r="K74" s="35" t="s">
        <v>77</v>
      </c>
    </row>
    <row r="75" spans="1:11" s="11" customFormat="1" ht="20.100000000000001" customHeight="1" x14ac:dyDescent="0.25">
      <c r="A75" s="12"/>
      <c r="B75" s="13"/>
      <c r="C75" s="40" t="s">
        <v>106</v>
      </c>
      <c r="D75" s="13" t="s">
        <v>70</v>
      </c>
      <c r="E75" s="13" t="s">
        <v>107</v>
      </c>
      <c r="F75" s="13">
        <v>1</v>
      </c>
      <c r="G75" s="14">
        <v>314.8</v>
      </c>
      <c r="H75" s="14">
        <v>346.06035000000003</v>
      </c>
      <c r="I75" s="14">
        <v>3.86</v>
      </c>
      <c r="J75" s="13">
        <f>((G75/H75)*100*0.6)+I75*4</f>
        <v>70.020075411702038</v>
      </c>
      <c r="K75" s="30" t="s">
        <v>6</v>
      </c>
    </row>
    <row r="76" spans="1:11" s="11" customFormat="1" ht="20.100000000000001" customHeight="1" x14ac:dyDescent="0.25">
      <c r="A76" s="12"/>
      <c r="B76" s="13"/>
      <c r="C76" s="48" t="s">
        <v>108</v>
      </c>
      <c r="D76" s="13" t="s">
        <v>70</v>
      </c>
      <c r="E76" s="13" t="s">
        <v>107</v>
      </c>
      <c r="F76" s="13">
        <v>1</v>
      </c>
      <c r="G76" s="14">
        <v>322.83300000000003</v>
      </c>
      <c r="H76" s="14">
        <v>346.06035000000003</v>
      </c>
      <c r="I76" s="14">
        <v>3.35</v>
      </c>
      <c r="J76" s="13">
        <f>((G76/H76)*100*0.6)+I76*4</f>
        <v>69.372838263615009</v>
      </c>
      <c r="K76" s="30" t="s">
        <v>6</v>
      </c>
    </row>
    <row r="77" spans="1:11" s="11" customFormat="1" ht="20.100000000000001" customHeight="1" x14ac:dyDescent="0.25">
      <c r="A77" s="12"/>
      <c r="B77" s="13"/>
      <c r="C77" s="48" t="s">
        <v>109</v>
      </c>
      <c r="D77" s="13" t="s">
        <v>70</v>
      </c>
      <c r="E77" s="13" t="s">
        <v>107</v>
      </c>
      <c r="F77" s="13">
        <v>1</v>
      </c>
      <c r="G77" s="14">
        <v>324.87700000000001</v>
      </c>
      <c r="H77" s="14">
        <v>346.06035000000003</v>
      </c>
      <c r="I77" s="14">
        <v>3.19</v>
      </c>
      <c r="J77" s="13">
        <f>((G77/H77)*100*0.6)+I77*4</f>
        <v>69.087227317431768</v>
      </c>
      <c r="K77" s="30" t="s">
        <v>6</v>
      </c>
    </row>
    <row r="78" spans="1:11" s="23" customFormat="1" ht="20.100000000000001" customHeight="1" thickBot="1" x14ac:dyDescent="0.25">
      <c r="A78" s="66"/>
      <c r="B78" s="67"/>
      <c r="C78" s="68" t="s">
        <v>110</v>
      </c>
      <c r="D78" s="56" t="s">
        <v>70</v>
      </c>
      <c r="E78" s="56" t="s">
        <v>107</v>
      </c>
      <c r="F78" s="56">
        <v>1</v>
      </c>
      <c r="G78" s="69">
        <v>309.411</v>
      </c>
      <c r="H78" s="69">
        <v>346.06035000000003</v>
      </c>
      <c r="I78" s="69">
        <v>3.07</v>
      </c>
      <c r="J78" s="56">
        <f>((G78/H78)*100*0.6)+I78*4</f>
        <v>65.925729711595082</v>
      </c>
      <c r="K78" s="70" t="s">
        <v>77</v>
      </c>
    </row>
    <row r="79" spans="1:11" s="11" customFormat="1" ht="20.100000000000001" customHeight="1" x14ac:dyDescent="0.2">
      <c r="A79" s="15"/>
      <c r="B79" s="15"/>
      <c r="C79" s="14" t="s">
        <v>111</v>
      </c>
      <c r="D79" s="14" t="s">
        <v>112</v>
      </c>
      <c r="E79" s="14" t="s">
        <v>113</v>
      </c>
      <c r="F79" s="14">
        <v>1</v>
      </c>
      <c r="G79" s="14">
        <v>377.14382000000001</v>
      </c>
      <c r="H79" s="14">
        <v>385.79138</v>
      </c>
      <c r="I79" s="14">
        <v>3.83</v>
      </c>
      <c r="J79" s="14">
        <v>60.187092810000003</v>
      </c>
      <c r="K79" s="14" t="s">
        <v>6</v>
      </c>
    </row>
    <row r="80" spans="1:11" s="11" customFormat="1" ht="20.100000000000001" customHeight="1" x14ac:dyDescent="0.2">
      <c r="A80" s="12"/>
      <c r="B80" s="13"/>
      <c r="C80" s="13" t="s">
        <v>114</v>
      </c>
      <c r="D80" s="13" t="s">
        <v>117</v>
      </c>
      <c r="E80" s="13" t="s">
        <v>125</v>
      </c>
      <c r="F80" s="13">
        <v>1</v>
      </c>
      <c r="G80" s="13">
        <v>316.20844</v>
      </c>
      <c r="H80" s="13">
        <v>347.66766000000001</v>
      </c>
      <c r="I80" s="13">
        <v>75.12</v>
      </c>
      <c r="J80" s="13">
        <f>((G80/H80)*100*0.6)+(I80*0.4)</f>
        <v>84.618811676875552</v>
      </c>
      <c r="K80" s="30" t="s">
        <v>6</v>
      </c>
    </row>
    <row r="81" spans="1:11" s="11" customFormat="1" ht="20.100000000000001" customHeight="1" x14ac:dyDescent="0.2">
      <c r="A81" s="12"/>
      <c r="B81" s="13"/>
      <c r="C81" s="13" t="s">
        <v>115</v>
      </c>
      <c r="D81" s="13" t="s">
        <v>117</v>
      </c>
      <c r="E81" s="13" t="s">
        <v>125</v>
      </c>
      <c r="F81" s="13">
        <v>1</v>
      </c>
      <c r="G81" s="13">
        <v>277.49354</v>
      </c>
      <c r="H81" s="13">
        <v>347.66766000000001</v>
      </c>
      <c r="I81" s="13">
        <v>85.67</v>
      </c>
      <c r="J81" s="13">
        <f>((G81/H81)*100*0.6)+(I81*0.4)</f>
        <v>82.157448216149874</v>
      </c>
      <c r="K81" s="30" t="s">
        <v>6</v>
      </c>
    </row>
    <row r="82" spans="1:11" s="11" customFormat="1" ht="20.100000000000001" customHeight="1" x14ac:dyDescent="0.2">
      <c r="A82" s="12"/>
      <c r="B82" s="13"/>
      <c r="C82" s="13" t="s">
        <v>116</v>
      </c>
      <c r="D82" s="13" t="s">
        <v>117</v>
      </c>
      <c r="E82" s="13" t="s">
        <v>126</v>
      </c>
      <c r="F82" s="13">
        <v>1</v>
      </c>
      <c r="G82" s="13">
        <v>258.51668999999998</v>
      </c>
      <c r="H82" s="13">
        <v>303.37803000000002</v>
      </c>
      <c r="I82" s="13">
        <v>75.680000000000007</v>
      </c>
      <c r="J82" s="13">
        <f>((G82/H82)*100*0.6)+(I82*0.4)</f>
        <v>81.399635709151383</v>
      </c>
      <c r="K82" s="30" t="s">
        <v>6</v>
      </c>
    </row>
    <row r="83" spans="1:11" s="23" customFormat="1" ht="15.75" x14ac:dyDescent="0.25">
      <c r="A83" s="71"/>
      <c r="B83" s="72"/>
      <c r="C83" s="33" t="s">
        <v>118</v>
      </c>
      <c r="D83" s="33" t="s">
        <v>119</v>
      </c>
      <c r="E83" s="33" t="s">
        <v>120</v>
      </c>
      <c r="F83" s="33">
        <v>1</v>
      </c>
      <c r="G83" s="33">
        <v>308.12</v>
      </c>
      <c r="H83" s="33">
        <v>293.07</v>
      </c>
      <c r="I83" s="33">
        <v>76.900000000000006</v>
      </c>
      <c r="J83" s="52">
        <f>((G83/H83)*100)*(0.6)+(I83*0.4)</f>
        <v>93.841175145869585</v>
      </c>
      <c r="K83" s="30" t="s">
        <v>6</v>
      </c>
    </row>
    <row r="84" spans="1:11" s="23" customFormat="1" ht="15.75" x14ac:dyDescent="0.25">
      <c r="A84" s="71"/>
      <c r="B84" s="72"/>
      <c r="C84" s="33" t="s">
        <v>121</v>
      </c>
      <c r="D84" s="33" t="s">
        <v>119</v>
      </c>
      <c r="E84" s="33" t="s">
        <v>122</v>
      </c>
      <c r="F84" s="33">
        <v>1</v>
      </c>
      <c r="G84" s="33">
        <v>267.44</v>
      </c>
      <c r="H84" s="33">
        <v>305.68</v>
      </c>
      <c r="I84" s="33">
        <v>78.760000000000005</v>
      </c>
      <c r="J84" s="52">
        <f>((G84/H84)*100)*(0.6)+(I84*0.4)</f>
        <v>83.998111489138978</v>
      </c>
      <c r="K84" s="30" t="s">
        <v>6</v>
      </c>
    </row>
  </sheetData>
  <autoFilter ref="A4:M84"/>
  <mergeCells count="3">
    <mergeCell ref="A2:K2"/>
    <mergeCell ref="A3:K3"/>
    <mergeCell ref="A1:K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Oidb</dc:creator>
  <cp:lastModifiedBy>Oidb</cp:lastModifiedBy>
  <dcterms:created xsi:type="dcterms:W3CDTF">2025-02-18T06:19:52Z</dcterms:created>
  <dcterms:modified xsi:type="dcterms:W3CDTF">2025-02-18T13:15:11Z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2025-02-18T00:00:00Z</vt:filetime>
  </property>
  <property fmtid="{D5CDD505-2E9C-101B-9397-08002B2CF9AE}" pid="3" name="LastSaved">
    <vt:filetime>2025-02-18T00:00:00Z</vt:filetime>
  </property>
  <property fmtid="{D5CDD505-2E9C-101B-9397-08002B2CF9AE}" pid="4" name="Producer">
    <vt:lpwstr>iLovePDF</vt:lpwstr>
  </property>
</Properties>
</file>