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B52" i="1" l="1"/>
  <c r="D52" i="1"/>
  <c r="C52" i="1"/>
  <c r="B51" i="1"/>
  <c r="D51" i="1"/>
  <c r="C51" i="1"/>
  <c r="B50" i="1"/>
  <c r="B53" i="1" s="1"/>
  <c r="D50" i="1"/>
  <c r="C50" i="1"/>
  <c r="B40" i="1"/>
  <c r="B48" i="1" s="1"/>
  <c r="B27" i="1"/>
  <c r="B21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C53" i="1" l="1"/>
  <c r="C54" i="1" s="1"/>
  <c r="B29" i="1"/>
  <c r="D53" i="1"/>
  <c r="D48" i="1"/>
  <c r="D54" i="1" s="1"/>
  <c r="B54" i="1"/>
</calcChain>
</file>

<file path=xl/sharedStrings.xml><?xml version="1.0" encoding="utf-8"?>
<sst xmlns="http://schemas.openxmlformats.org/spreadsheetml/2006/main" count="66" uniqueCount="59">
  <si>
    <t>Tıp Fakültesi</t>
  </si>
  <si>
    <t>Diş Hekimliği Fakültesi</t>
  </si>
  <si>
    <t>Eczacılık Fakültesi</t>
  </si>
  <si>
    <t>Fen Fakültesi</t>
  </si>
  <si>
    <t>Fen Fakültesi (İ.Ö.)</t>
  </si>
  <si>
    <t>Mühendislik Fakültesi</t>
  </si>
  <si>
    <t>Ziraat Fakültesi</t>
  </si>
  <si>
    <t>Edebiyat Fakültesi</t>
  </si>
  <si>
    <t>İletişim Fakültesi</t>
  </si>
  <si>
    <t>İletişim Fakültesi (İ.Ö.)</t>
  </si>
  <si>
    <t>Su Ürünleri Fakültesi</t>
  </si>
  <si>
    <t>Su Ürünleri Fak. (İ.Ö.)</t>
  </si>
  <si>
    <t>İkt. Ve İda. Bil. Fakültesi</t>
  </si>
  <si>
    <t>İkt. Ve İda. Bil. Fak. (İÖ)</t>
  </si>
  <si>
    <t>Eğitim Fakültesi</t>
  </si>
  <si>
    <t>Hemşirelik Fakültesi</t>
  </si>
  <si>
    <t>Fakülteler Toplamı</t>
  </si>
  <si>
    <t>2012-2013</t>
  </si>
  <si>
    <t>2013-2014</t>
  </si>
  <si>
    <t>2011-2012</t>
  </si>
  <si>
    <t>FAKÜLTELER</t>
  </si>
  <si>
    <t>YÜKSEKOKULLAR</t>
  </si>
  <si>
    <t>Beden Eğ.ve Spor Y.O.</t>
  </si>
  <si>
    <t>Beden Eğ.ve Sp. YO(İ.Ö)</t>
  </si>
  <si>
    <t>Çeşme Tur. ve Ot.Y.O.</t>
  </si>
  <si>
    <t>Çeşme Tur.ve Ot.YO(İÖ)</t>
  </si>
  <si>
    <t>Devlet Türk Mus. Kon.</t>
  </si>
  <si>
    <t>Hemşirelik Yüksekokulu</t>
  </si>
  <si>
    <t>İzmir Atatürk Sağ. Y.O.</t>
  </si>
  <si>
    <t>Ödemiş Sağlık Y.O.</t>
  </si>
  <si>
    <t>Yüksekokullar Toplamı</t>
  </si>
  <si>
    <t>MESLEK YÜKSEK OKULLARI</t>
  </si>
  <si>
    <t>Atatürk Sağ. Hiz.M.Y.O.</t>
  </si>
  <si>
    <t>Atatürk Sağ. HMYO. -İÖ</t>
  </si>
  <si>
    <t>Çeşme Meslek Y.O.</t>
  </si>
  <si>
    <t>Bayındır Meslek Y.O.</t>
  </si>
  <si>
    <t>Bayındır Mes. Y.O. (İ.Ö.)</t>
  </si>
  <si>
    <t>Bergama Meslek Y.O.</t>
  </si>
  <si>
    <t>Bergama Mes.Y.O. (İ.Ö.)</t>
  </si>
  <si>
    <t>Ege Meslek Y.O.</t>
  </si>
  <si>
    <t>Ege Meslek Y.O. (İ.Ö.)</t>
  </si>
  <si>
    <t>Emel Akın Meslek Y.O.</t>
  </si>
  <si>
    <t>Emel Akın M.Y.O. (İ.Ö.)</t>
  </si>
  <si>
    <t>Ödemiş Meslek Y.O.</t>
  </si>
  <si>
    <t>Tire Kutsan Meslek Y.O.</t>
  </si>
  <si>
    <t>Tire Kutsan M.Y.O (İ.Ö)</t>
  </si>
  <si>
    <t>Meslek Y.O. Toplamı</t>
  </si>
  <si>
    <t>ENSTİTÜLER</t>
  </si>
  <si>
    <t>Fen Bilimleri Enstitüsü</t>
  </si>
  <si>
    <t>Sağlık Bilimleri Enstitüsü</t>
  </si>
  <si>
    <t>Sosyal Bilimler Enstitüsü</t>
  </si>
  <si>
    <t>Enstitüler Toplamı</t>
  </si>
  <si>
    <t>GENEL TOPLAM</t>
  </si>
  <si>
    <t>Urla Denizcilik M.Y.O.</t>
  </si>
  <si>
    <t>2014-2015</t>
  </si>
  <si>
    <t>Aliağa MYO</t>
  </si>
  <si>
    <t>Aliağa MYO İÖ</t>
  </si>
  <si>
    <t>-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</si>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</sst>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rgb="FF0070C0"/>
      <name val="Times New Roman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8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2" fillId="0" borderId="0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workbookViewId="0">
      <selection activeCell="H2" sqref="H2"/>
    </sheetView>
  </sheetViews>
  <sheetFormatPr defaultRowHeight="15" x14ac:dyDescent="0.25"/>
  <cols>
    <col min="1" max="1" width="26.140625" style="1" customWidth="1"/>
    <col min="2" max="2" width="13.7109375" style="21" customWidth="1"/>
    <col min="3" max="3" width="13.85546875" style="1" customWidth="1"/>
    <col min="4" max="4" width="15.42578125" style="1" customWidth="1"/>
    <col min="5" max="6" width="11.7109375" style="1" customWidth="1"/>
    <col min="7" max="13" width="9.140625" style="1"/>
    <col min="14" max="14" width="0" style="1" hidden="1" customWidth="1"/>
    <col min="15" max="16384" width="9.140625" style="1"/>
  </cols>
  <sheetData>
    <row r="1" spans="1:20" ht="20.25" customHeight="1" x14ac:dyDescent="0.25">
      <c r="A1" s="2"/>
      <c r="B1" s="11" t="s">
        <v>19</v>
      </c>
      <c r="C1" s="11" t="s">
        <v>17</v>
      </c>
      <c r="D1" s="11" t="s">
        <v>18</v>
      </c>
      <c r="E1" s="11" t="s">
        <v>54</v>
      </c>
      <c r="F1" s="11" t="s">
        <v>58</v>
      </c>
      <c r="M1" s="5"/>
      <c r="N1" s="5"/>
      <c r="O1" s="5"/>
      <c r="P1" s="5"/>
      <c r="Q1" s="5"/>
      <c r="R1" s="5"/>
      <c r="S1" s="5"/>
      <c r="T1" s="5"/>
    </row>
    <row r="2" spans="1:20" ht="15.75" customHeight="1" x14ac:dyDescent="0.25">
      <c r="A2" s="24" t="s">
        <v>20</v>
      </c>
      <c r="B2" s="25"/>
      <c r="C2" s="25"/>
      <c r="D2" s="25"/>
      <c r="E2" s="25"/>
      <c r="F2" s="26"/>
      <c r="M2" s="5"/>
      <c r="N2" s="5"/>
      <c r="O2" s="5"/>
      <c r="P2" s="5"/>
      <c r="Q2" s="5"/>
      <c r="R2" s="5"/>
      <c r="S2" s="5"/>
      <c r="T2" s="5"/>
    </row>
    <row r="3" spans="1:20" ht="20.25" customHeight="1" x14ac:dyDescent="0.25">
      <c r="A3" s="3" t="s">
        <v>0</v>
      </c>
      <c r="B3" s="20">
        <v>1835</v>
      </c>
      <c r="C3" s="4">
        <v>1889</v>
      </c>
      <c r="D3" s="4">
        <v>1999</v>
      </c>
      <c r="E3" s="4">
        <v>2239</v>
      </c>
      <c r="F3" s="4">
        <v>2304</v>
      </c>
      <c r="M3" s="5"/>
      <c r="N3" s="6"/>
      <c r="O3" s="6"/>
      <c r="P3" s="5"/>
      <c r="Q3" s="5"/>
      <c r="R3" s="5"/>
      <c r="S3" s="5"/>
      <c r="T3" s="5"/>
    </row>
    <row r="4" spans="1:20" ht="20.25" customHeight="1" x14ac:dyDescent="0.25">
      <c r="A4" s="3" t="s">
        <v>1</v>
      </c>
      <c r="B4" s="20">
        <f>796-75</f>
        <v>721</v>
      </c>
      <c r="C4" s="4">
        <v>768</v>
      </c>
      <c r="D4" s="4">
        <v>781</v>
      </c>
      <c r="E4" s="4">
        <v>897</v>
      </c>
      <c r="F4" s="4">
        <v>912</v>
      </c>
      <c r="I4" s="5"/>
      <c r="J4" s="5"/>
      <c r="K4" s="5"/>
      <c r="L4" s="5"/>
      <c r="M4" s="5"/>
      <c r="N4" s="6"/>
      <c r="O4" s="6"/>
      <c r="P4" s="5"/>
      <c r="Q4" s="5"/>
      <c r="R4" s="5"/>
      <c r="S4" s="7"/>
      <c r="T4" s="5"/>
    </row>
    <row r="5" spans="1:20" ht="20.25" customHeight="1" x14ac:dyDescent="0.25">
      <c r="A5" s="3" t="s">
        <v>2</v>
      </c>
      <c r="B5" s="20">
        <f>731-42</f>
        <v>689</v>
      </c>
      <c r="C5" s="4">
        <v>707</v>
      </c>
      <c r="D5" s="4">
        <v>706</v>
      </c>
      <c r="E5" s="4">
        <v>761</v>
      </c>
      <c r="F5" s="4">
        <v>726</v>
      </c>
      <c r="I5" s="5"/>
      <c r="J5" s="5"/>
      <c r="K5" s="12"/>
      <c r="L5" s="12"/>
      <c r="M5" s="5"/>
      <c r="N5" s="6"/>
      <c r="O5" s="6"/>
      <c r="P5" s="5"/>
      <c r="Q5" s="5"/>
      <c r="R5" s="5"/>
      <c r="S5" s="7"/>
      <c r="T5" s="5"/>
    </row>
    <row r="6" spans="1:20" ht="20.25" customHeight="1" x14ac:dyDescent="0.25">
      <c r="A6" s="3" t="s">
        <v>3</v>
      </c>
      <c r="B6" s="20">
        <f>3444-77</f>
        <v>3367</v>
      </c>
      <c r="C6" s="4">
        <v>3268</v>
      </c>
      <c r="D6" s="4">
        <v>3184</v>
      </c>
      <c r="E6" s="4">
        <v>3312</v>
      </c>
      <c r="F6" s="4">
        <v>3369</v>
      </c>
      <c r="I6" s="5"/>
      <c r="J6" s="5"/>
      <c r="K6" s="12"/>
      <c r="L6" s="12"/>
      <c r="M6" s="5"/>
      <c r="N6" s="6"/>
      <c r="O6" s="6"/>
      <c r="P6" s="5"/>
      <c r="Q6" s="5"/>
      <c r="R6" s="5"/>
      <c r="S6" s="7"/>
      <c r="T6" s="5"/>
    </row>
    <row r="7" spans="1:20" ht="20.25" customHeight="1" x14ac:dyDescent="0.25">
      <c r="A7" s="3" t="s">
        <v>4</v>
      </c>
      <c r="B7" s="20">
        <f>2372-17</f>
        <v>2355</v>
      </c>
      <c r="C7" s="4">
        <v>2341</v>
      </c>
      <c r="D7" s="4">
        <v>2219</v>
      </c>
      <c r="E7" s="4">
        <v>1956</v>
      </c>
      <c r="F7" s="4">
        <v>1771</v>
      </c>
      <c r="I7" s="5"/>
      <c r="J7" s="5"/>
      <c r="K7" s="12"/>
      <c r="L7" s="12"/>
      <c r="M7" s="5"/>
      <c r="N7" s="6"/>
      <c r="O7" s="6"/>
      <c r="P7" s="5"/>
      <c r="Q7" s="5"/>
      <c r="R7" s="5"/>
      <c r="S7" s="7"/>
      <c r="T7" s="5"/>
    </row>
    <row r="8" spans="1:20" ht="20.25" customHeight="1" x14ac:dyDescent="0.25">
      <c r="A8" s="3" t="s">
        <v>5</v>
      </c>
      <c r="B8" s="20">
        <f>4472-191</f>
        <v>4281</v>
      </c>
      <c r="C8" s="4">
        <v>4333</v>
      </c>
      <c r="D8" s="4">
        <v>4500</v>
      </c>
      <c r="E8" s="4">
        <v>4855</v>
      </c>
      <c r="F8" s="4">
        <v>4920</v>
      </c>
      <c r="I8" s="5"/>
      <c r="J8" s="5"/>
      <c r="K8" s="12"/>
      <c r="L8" s="12"/>
      <c r="M8" s="5"/>
      <c r="N8" s="6"/>
      <c r="O8" s="6"/>
      <c r="P8" s="5"/>
      <c r="Q8" s="5"/>
      <c r="R8" s="5"/>
      <c r="S8" s="7"/>
      <c r="T8" s="5"/>
    </row>
    <row r="9" spans="1:20" ht="20.25" customHeight="1" x14ac:dyDescent="0.25">
      <c r="A9" s="3" t="s">
        <v>6</v>
      </c>
      <c r="B9" s="20">
        <f>2122-56</f>
        <v>2066</v>
      </c>
      <c r="C9" s="4">
        <v>2019</v>
      </c>
      <c r="D9" s="4">
        <v>2043</v>
      </c>
      <c r="E9" s="4">
        <v>2107</v>
      </c>
      <c r="F9" s="4">
        <v>2180</v>
      </c>
      <c r="I9" s="19"/>
      <c r="J9" s="5"/>
      <c r="K9" s="12"/>
      <c r="L9" s="12"/>
      <c r="M9" s="5"/>
      <c r="N9" s="6"/>
      <c r="O9" s="6"/>
      <c r="P9" s="5"/>
      <c r="Q9" s="5"/>
      <c r="R9" s="5"/>
      <c r="S9" s="7"/>
      <c r="T9" s="5"/>
    </row>
    <row r="10" spans="1:20" ht="20.25" customHeight="1" x14ac:dyDescent="0.25">
      <c r="A10" s="3" t="s">
        <v>7</v>
      </c>
      <c r="B10" s="20">
        <f>4331-132</f>
        <v>4199</v>
      </c>
      <c r="C10" s="4">
        <v>4447</v>
      </c>
      <c r="D10" s="4">
        <v>4609</v>
      </c>
      <c r="E10" s="4">
        <v>4809</v>
      </c>
      <c r="F10" s="4">
        <v>4918</v>
      </c>
      <c r="I10" s="5"/>
      <c r="J10" s="5"/>
      <c r="K10" s="12"/>
      <c r="L10" s="12"/>
      <c r="M10" s="5"/>
      <c r="N10" s="6"/>
      <c r="O10" s="6"/>
      <c r="P10" s="5"/>
      <c r="Q10" s="5"/>
      <c r="R10" s="5"/>
      <c r="S10" s="7"/>
      <c r="T10" s="5"/>
    </row>
    <row r="11" spans="1:20" ht="20.25" customHeight="1" x14ac:dyDescent="0.25">
      <c r="A11" s="3" t="s">
        <v>8</v>
      </c>
      <c r="B11" s="20">
        <f>1543-42</f>
        <v>1501</v>
      </c>
      <c r="C11" s="4">
        <v>1650</v>
      </c>
      <c r="D11" s="4">
        <v>1727</v>
      </c>
      <c r="E11" s="4">
        <v>1777</v>
      </c>
      <c r="F11" s="4">
        <v>1866</v>
      </c>
      <c r="I11" s="5"/>
      <c r="J11" s="5"/>
      <c r="K11" s="12"/>
      <c r="L11" s="12"/>
      <c r="M11" s="5"/>
      <c r="N11" s="6"/>
      <c r="O11" s="6"/>
      <c r="P11" s="5"/>
      <c r="Q11" s="5"/>
      <c r="R11" s="5"/>
      <c r="S11" s="7"/>
      <c r="T11" s="5"/>
    </row>
    <row r="12" spans="1:20" ht="20.25" customHeight="1" x14ac:dyDescent="0.25">
      <c r="A12" s="3" t="s">
        <v>9</v>
      </c>
      <c r="B12" s="20">
        <f>228-2</f>
        <v>226</v>
      </c>
      <c r="C12" s="4">
        <v>482</v>
      </c>
      <c r="D12" s="4">
        <v>752</v>
      </c>
      <c r="E12" s="4">
        <v>783</v>
      </c>
      <c r="F12" s="4">
        <v>639</v>
      </c>
      <c r="I12" s="5"/>
      <c r="J12" s="5"/>
      <c r="K12" s="12"/>
      <c r="L12" s="12"/>
      <c r="M12" s="5"/>
      <c r="N12" s="6"/>
      <c r="O12" s="6"/>
      <c r="P12" s="5"/>
      <c r="Q12" s="5"/>
      <c r="R12" s="5"/>
      <c r="S12" s="7"/>
      <c r="T12" s="5"/>
    </row>
    <row r="13" spans="1:20" ht="20.25" customHeight="1" x14ac:dyDescent="0.25">
      <c r="A13" s="3" t="s">
        <v>10</v>
      </c>
      <c r="B13" s="20">
        <f>715-15</f>
        <v>700</v>
      </c>
      <c r="C13" s="4">
        <v>622</v>
      </c>
      <c r="D13" s="4">
        <v>529</v>
      </c>
      <c r="E13" s="4">
        <v>403</v>
      </c>
      <c r="F13" s="4">
        <v>379</v>
      </c>
      <c r="I13" s="5"/>
      <c r="J13" s="5"/>
      <c r="K13" s="12"/>
      <c r="L13" s="12"/>
      <c r="M13" s="5"/>
      <c r="N13" s="6"/>
      <c r="O13" s="6"/>
      <c r="P13" s="5"/>
      <c r="Q13" s="5"/>
      <c r="R13" s="5"/>
      <c r="S13" s="7"/>
      <c r="T13" s="5"/>
    </row>
    <row r="14" spans="1:20" ht="20.25" customHeight="1" x14ac:dyDescent="0.25">
      <c r="A14" s="3" t="s">
        <v>11</v>
      </c>
      <c r="B14" s="20">
        <f>535-3</f>
        <v>532</v>
      </c>
      <c r="C14" s="4">
        <v>454</v>
      </c>
      <c r="D14" s="4">
        <v>345</v>
      </c>
      <c r="E14" s="4">
        <v>220</v>
      </c>
      <c r="F14" s="4">
        <v>172</v>
      </c>
      <c r="I14" s="5"/>
      <c r="J14" s="12"/>
      <c r="K14" s="12"/>
      <c r="L14" s="12"/>
      <c r="M14" s="5"/>
      <c r="N14" s="6"/>
      <c r="O14" s="6"/>
      <c r="P14" s="5"/>
      <c r="Q14" s="5"/>
      <c r="R14" s="5"/>
      <c r="S14" s="7"/>
      <c r="T14" s="5"/>
    </row>
    <row r="15" spans="1:20" ht="20.25" customHeight="1" x14ac:dyDescent="0.25">
      <c r="A15" s="3" t="s">
        <v>12</v>
      </c>
      <c r="B15" s="20">
        <f>1589-140</f>
        <v>1449</v>
      </c>
      <c r="C15" s="4">
        <v>1537</v>
      </c>
      <c r="D15" s="4">
        <v>1624</v>
      </c>
      <c r="E15" s="4">
        <v>1810</v>
      </c>
      <c r="F15" s="4">
        <v>1851</v>
      </c>
      <c r="I15" s="5"/>
      <c r="J15" s="12"/>
      <c r="K15" s="12"/>
      <c r="L15" s="12"/>
      <c r="M15" s="5"/>
      <c r="N15" s="6"/>
      <c r="O15" s="6"/>
      <c r="P15" s="5"/>
      <c r="Q15" s="5"/>
      <c r="R15" s="5"/>
      <c r="S15" s="7"/>
      <c r="T15" s="5"/>
    </row>
    <row r="16" spans="1:20" ht="20.25" customHeight="1" x14ac:dyDescent="0.25">
      <c r="A16" s="3" t="s">
        <v>13</v>
      </c>
      <c r="B16" s="20">
        <f>1431-1</f>
        <v>1430</v>
      </c>
      <c r="C16" s="4">
        <v>1569</v>
      </c>
      <c r="D16" s="4">
        <v>1634</v>
      </c>
      <c r="E16" s="4">
        <v>1685</v>
      </c>
      <c r="F16" s="4">
        <v>1615</v>
      </c>
      <c r="I16" s="5"/>
      <c r="J16" s="12"/>
      <c r="K16" s="12"/>
      <c r="L16" s="12"/>
      <c r="M16" s="5"/>
      <c r="N16" s="6"/>
      <c r="O16" s="6"/>
      <c r="P16" s="5"/>
      <c r="Q16" s="5"/>
      <c r="R16" s="5"/>
      <c r="S16" s="7"/>
      <c r="T16" s="5"/>
    </row>
    <row r="17" spans="1:20" ht="20.25" customHeight="1" x14ac:dyDescent="0.25">
      <c r="A17" s="3" t="s">
        <v>14</v>
      </c>
      <c r="B17" s="20">
        <f>1488-27</f>
        <v>1461</v>
      </c>
      <c r="C17" s="4">
        <v>1707</v>
      </c>
      <c r="D17" s="4">
        <v>1885</v>
      </c>
      <c r="E17" s="4">
        <v>1859</v>
      </c>
      <c r="F17" s="4">
        <v>1921</v>
      </c>
      <c r="I17" s="5"/>
      <c r="J17" s="12"/>
      <c r="K17" s="12"/>
      <c r="L17" s="12"/>
      <c r="M17" s="5"/>
      <c r="N17" s="6"/>
      <c r="O17" s="6"/>
      <c r="P17" s="5"/>
      <c r="Q17" s="5"/>
      <c r="R17" s="5"/>
      <c r="S17" s="7"/>
      <c r="T17" s="5"/>
    </row>
    <row r="18" spans="1:20" ht="20.25" customHeight="1" x14ac:dyDescent="0.25">
      <c r="A18" s="3" t="s">
        <v>15</v>
      </c>
      <c r="B18" s="20">
        <v>0</v>
      </c>
      <c r="C18" s="4">
        <v>417</v>
      </c>
      <c r="D18" s="4">
        <v>846</v>
      </c>
      <c r="E18" s="4">
        <v>1178</v>
      </c>
      <c r="F18" s="4">
        <v>1483</v>
      </c>
      <c r="I18" s="5"/>
      <c r="J18" s="12"/>
      <c r="K18" s="12"/>
      <c r="L18" s="12"/>
      <c r="M18" s="5"/>
      <c r="N18" s="6"/>
      <c r="O18" s="6"/>
      <c r="P18" s="5"/>
      <c r="Q18" s="5"/>
      <c r="R18" s="5"/>
      <c r="S18" s="7"/>
      <c r="T18" s="5"/>
    </row>
    <row r="19" spans="1:20" ht="20.25" customHeight="1" x14ac:dyDescent="0.25">
      <c r="A19" s="9" t="s">
        <v>16</v>
      </c>
      <c r="B19" s="14">
        <v>26812</v>
      </c>
      <c r="C19" s="14">
        <v>28210</v>
      </c>
      <c r="D19" s="14">
        <v>29383</v>
      </c>
      <c r="E19" s="14">
        <v>30651</v>
      </c>
      <c r="F19" s="14">
        <v>31026</v>
      </c>
      <c r="I19" s="5"/>
      <c r="J19" s="12"/>
      <c r="K19" s="12"/>
      <c r="L19" s="12"/>
      <c r="M19" s="5"/>
      <c r="N19" s="6"/>
      <c r="O19" s="8"/>
      <c r="P19" s="5"/>
      <c r="Q19" s="5"/>
      <c r="R19" s="5"/>
      <c r="S19" s="7"/>
      <c r="T19" s="5"/>
    </row>
    <row r="20" spans="1:20" x14ac:dyDescent="0.25">
      <c r="A20" s="24" t="s">
        <v>21</v>
      </c>
      <c r="B20" s="25"/>
      <c r="C20" s="25"/>
      <c r="D20" s="25"/>
      <c r="E20" s="25"/>
      <c r="F20" s="26"/>
      <c r="I20" s="5"/>
      <c r="J20" s="12"/>
      <c r="K20" s="12"/>
      <c r="L20" s="12"/>
      <c r="M20" s="5"/>
      <c r="N20" s="6"/>
      <c r="O20" s="5"/>
      <c r="P20" s="5"/>
      <c r="Q20" s="5"/>
      <c r="R20" s="5"/>
      <c r="S20" s="7"/>
      <c r="T20" s="5"/>
    </row>
    <row r="21" spans="1:20" ht="20.25" customHeight="1" x14ac:dyDescent="0.25">
      <c r="A21" s="3" t="s">
        <v>22</v>
      </c>
      <c r="B21" s="20">
        <f>978-3</f>
        <v>975</v>
      </c>
      <c r="C21" s="4">
        <v>959</v>
      </c>
      <c r="D21" s="4">
        <v>957</v>
      </c>
      <c r="E21" s="4">
        <v>950</v>
      </c>
      <c r="F21" s="4">
        <v>976</v>
      </c>
      <c r="I21" s="5"/>
      <c r="J21" s="12"/>
      <c r="K21" s="12"/>
      <c r="L21" s="12"/>
      <c r="M21" s="5"/>
      <c r="N21" s="6"/>
      <c r="O21" s="5"/>
      <c r="P21" s="5"/>
      <c r="Q21" s="5"/>
      <c r="R21" s="5"/>
      <c r="S21" s="5"/>
      <c r="T21" s="5"/>
    </row>
    <row r="22" spans="1:20" ht="20.25" customHeight="1" x14ac:dyDescent="0.25">
      <c r="A22" s="3" t="s">
        <v>23</v>
      </c>
      <c r="B22" s="20">
        <v>514</v>
      </c>
      <c r="C22" s="4">
        <v>523</v>
      </c>
      <c r="D22" s="4">
        <v>543</v>
      </c>
      <c r="E22" s="4">
        <v>537</v>
      </c>
      <c r="F22" s="4">
        <v>567</v>
      </c>
      <c r="I22" s="5"/>
      <c r="J22" s="13"/>
      <c r="K22" s="13"/>
      <c r="L22" s="12"/>
      <c r="M22" s="5"/>
      <c r="N22" s="6"/>
      <c r="O22" s="5"/>
      <c r="P22" s="5"/>
      <c r="Q22" s="5"/>
      <c r="R22" s="5"/>
      <c r="S22" s="5"/>
      <c r="T22" s="5"/>
    </row>
    <row r="23" spans="1:20" ht="20.25" customHeight="1" x14ac:dyDescent="0.25">
      <c r="A23" s="3" t="s">
        <v>24</v>
      </c>
      <c r="B23" s="20">
        <v>781</v>
      </c>
      <c r="C23" s="4">
        <v>819</v>
      </c>
      <c r="D23" s="4">
        <v>855</v>
      </c>
      <c r="E23" s="4">
        <v>869</v>
      </c>
      <c r="F23" s="4">
        <v>893</v>
      </c>
      <c r="I23" s="5"/>
      <c r="J23" s="5"/>
      <c r="K23" s="12"/>
      <c r="L23" s="12"/>
      <c r="M23" s="5"/>
      <c r="N23" s="6"/>
      <c r="O23" s="5"/>
      <c r="P23" s="5"/>
      <c r="Q23" s="5"/>
      <c r="R23" s="5"/>
      <c r="S23" s="5"/>
      <c r="T23" s="5"/>
    </row>
    <row r="24" spans="1:20" ht="20.25" customHeight="1" x14ac:dyDescent="0.25">
      <c r="A24" s="3" t="s">
        <v>25</v>
      </c>
      <c r="B24" s="20">
        <v>0</v>
      </c>
      <c r="C24" s="4">
        <v>58</v>
      </c>
      <c r="D24" s="4">
        <v>118</v>
      </c>
      <c r="E24" s="4">
        <v>171</v>
      </c>
      <c r="F24" s="4">
        <v>228</v>
      </c>
      <c r="I24" s="5"/>
      <c r="J24" s="5"/>
      <c r="K24" s="12"/>
      <c r="L24" s="12"/>
      <c r="M24" s="5"/>
      <c r="N24" s="6"/>
      <c r="O24" s="5"/>
      <c r="P24" s="5"/>
      <c r="Q24" s="5"/>
      <c r="R24" s="5"/>
      <c r="S24" s="5"/>
      <c r="T24" s="5"/>
    </row>
    <row r="25" spans="1:20" ht="20.25" customHeight="1" x14ac:dyDescent="0.25">
      <c r="A25" s="3" t="s">
        <v>26</v>
      </c>
      <c r="B25" s="20">
        <v>714</v>
      </c>
      <c r="C25" s="4">
        <v>713</v>
      </c>
      <c r="D25" s="4">
        <v>774</v>
      </c>
      <c r="E25" s="4">
        <v>793</v>
      </c>
      <c r="F25" s="4">
        <v>828</v>
      </c>
      <c r="I25" s="5"/>
      <c r="J25" s="5"/>
      <c r="K25" s="13"/>
      <c r="L25" s="13"/>
      <c r="M25" s="5"/>
      <c r="N25" s="6"/>
      <c r="O25" s="5"/>
      <c r="P25" s="5"/>
      <c r="Q25" s="5"/>
      <c r="R25" s="5"/>
      <c r="S25" s="5"/>
      <c r="T25" s="5"/>
    </row>
    <row r="26" spans="1:20" ht="20.25" customHeight="1" x14ac:dyDescent="0.25">
      <c r="A26" s="3" t="s">
        <v>27</v>
      </c>
      <c r="B26" s="20">
        <v>1043</v>
      </c>
      <c r="C26" s="4">
        <v>784</v>
      </c>
      <c r="D26" s="4">
        <v>607</v>
      </c>
      <c r="E26" s="4">
        <v>461</v>
      </c>
      <c r="F26" s="4">
        <v>275</v>
      </c>
      <c r="J26" s="5"/>
      <c r="K26" s="5"/>
      <c r="L26" s="5"/>
      <c r="M26" s="5"/>
      <c r="N26" s="5"/>
      <c r="O26" s="5"/>
      <c r="P26" s="5"/>
    </row>
    <row r="27" spans="1:20" ht="20.25" customHeight="1" x14ac:dyDescent="0.25">
      <c r="A27" s="3" t="s">
        <v>28</v>
      </c>
      <c r="B27" s="20">
        <f>963-14</f>
        <v>949</v>
      </c>
      <c r="C27" s="4">
        <v>949</v>
      </c>
      <c r="D27" s="4">
        <v>894</v>
      </c>
      <c r="E27" s="4">
        <v>744</v>
      </c>
      <c r="F27" s="4">
        <v>706</v>
      </c>
      <c r="J27" s="5"/>
      <c r="K27" s="5"/>
      <c r="L27" s="5"/>
      <c r="M27" s="5"/>
      <c r="N27" s="5"/>
      <c r="O27" s="5"/>
      <c r="P27" s="5"/>
    </row>
    <row r="28" spans="1:20" ht="20.25" customHeight="1" x14ac:dyDescent="0.25">
      <c r="A28" s="3" t="s">
        <v>29</v>
      </c>
      <c r="B28" s="20">
        <v>318</v>
      </c>
      <c r="C28" s="4">
        <v>263</v>
      </c>
      <c r="D28" s="4">
        <v>192</v>
      </c>
      <c r="E28" s="4">
        <v>99</v>
      </c>
      <c r="F28" s="4">
        <v>25</v>
      </c>
      <c r="J28" s="5"/>
      <c r="K28" s="5"/>
      <c r="L28" s="5"/>
      <c r="M28" s="5"/>
      <c r="N28" s="5"/>
      <c r="O28" s="5"/>
      <c r="P28" s="5"/>
    </row>
    <row r="29" spans="1:20" s="15" customFormat="1" ht="20.25" customHeight="1" x14ac:dyDescent="0.25">
      <c r="A29" s="10" t="s">
        <v>30</v>
      </c>
      <c r="B29" s="14">
        <f>SUM(B21:B28)</f>
        <v>5294</v>
      </c>
      <c r="C29" s="14">
        <v>5068</v>
      </c>
      <c r="D29" s="14">
        <v>4940</v>
      </c>
      <c r="E29" s="14">
        <v>4614</v>
      </c>
      <c r="F29" s="14">
        <v>4498</v>
      </c>
      <c r="I29" s="16"/>
      <c r="J29" s="16"/>
      <c r="K29" s="16"/>
      <c r="L29" s="16"/>
      <c r="M29" s="16"/>
      <c r="N29" s="16"/>
      <c r="O29" s="16"/>
      <c r="P29" s="16"/>
    </row>
    <row r="30" spans="1:20" x14ac:dyDescent="0.25">
      <c r="A30" s="24" t="s">
        <v>31</v>
      </c>
      <c r="B30" s="25"/>
      <c r="C30" s="25"/>
      <c r="D30" s="25"/>
      <c r="E30" s="25"/>
      <c r="F30" s="26"/>
      <c r="I30" s="5"/>
      <c r="J30" s="5"/>
      <c r="K30" s="5"/>
      <c r="L30" s="5"/>
      <c r="M30" s="5"/>
      <c r="N30" s="5"/>
      <c r="O30" s="5"/>
      <c r="P30" s="5"/>
      <c r="Q30" s="5"/>
    </row>
    <row r="31" spans="1:20" ht="20.25" customHeight="1" x14ac:dyDescent="0.25">
      <c r="A31" s="22" t="s">
        <v>55</v>
      </c>
      <c r="B31" s="14" t="s">
        <v>57</v>
      </c>
      <c r="C31" s="14" t="s">
        <v>57</v>
      </c>
      <c r="D31" s="14" t="s">
        <v>57</v>
      </c>
      <c r="E31" s="4">
        <v>619</v>
      </c>
      <c r="F31" s="4">
        <v>812</v>
      </c>
      <c r="I31" s="5"/>
      <c r="J31" s="5"/>
      <c r="K31" s="5"/>
      <c r="L31" s="5"/>
      <c r="M31" s="5"/>
      <c r="N31" s="5"/>
      <c r="O31" s="5"/>
      <c r="P31" s="5"/>
      <c r="Q31" s="5"/>
    </row>
    <row r="32" spans="1:20" ht="20.25" customHeight="1" x14ac:dyDescent="0.25">
      <c r="A32" s="22" t="s">
        <v>56</v>
      </c>
      <c r="B32" s="14" t="s">
        <v>57</v>
      </c>
      <c r="C32" s="14" t="s">
        <v>57</v>
      </c>
      <c r="D32" s="14" t="s">
        <v>57</v>
      </c>
      <c r="E32" s="4">
        <v>508</v>
      </c>
      <c r="F32" s="4">
        <v>636</v>
      </c>
      <c r="I32" s="5"/>
      <c r="J32" s="5"/>
      <c r="K32" s="5"/>
      <c r="L32" s="5"/>
      <c r="M32" s="5"/>
      <c r="N32" s="5"/>
      <c r="O32" s="5"/>
      <c r="P32" s="5"/>
      <c r="Q32" s="5"/>
    </row>
    <row r="33" spans="1:17" ht="20.25" customHeight="1" x14ac:dyDescent="0.25">
      <c r="A33" s="3" t="s">
        <v>32</v>
      </c>
      <c r="B33" s="20">
        <v>750</v>
      </c>
      <c r="C33" s="4">
        <v>798</v>
      </c>
      <c r="D33" s="4">
        <v>884</v>
      </c>
      <c r="E33" s="4">
        <v>1001</v>
      </c>
      <c r="F33" s="4">
        <v>1238</v>
      </c>
      <c r="I33" s="5"/>
      <c r="J33" s="12"/>
      <c r="K33" s="12"/>
      <c r="L33" s="12"/>
      <c r="M33" s="12"/>
      <c r="N33" s="5"/>
      <c r="O33" s="5"/>
      <c r="P33" s="5"/>
      <c r="Q33" s="5"/>
    </row>
    <row r="34" spans="1:17" ht="20.25" customHeight="1" x14ac:dyDescent="0.25">
      <c r="A34" s="3" t="s">
        <v>33</v>
      </c>
      <c r="B34" s="20">
        <v>146</v>
      </c>
      <c r="C34" s="4">
        <v>161</v>
      </c>
      <c r="D34" s="4">
        <v>209</v>
      </c>
      <c r="E34" s="4">
        <v>253</v>
      </c>
      <c r="F34" s="4">
        <v>299</v>
      </c>
      <c r="I34" s="5"/>
      <c r="J34" s="12"/>
      <c r="K34" s="12"/>
      <c r="L34" s="12"/>
      <c r="M34" s="12"/>
      <c r="N34" s="5"/>
      <c r="O34" s="5"/>
      <c r="P34" s="5"/>
      <c r="Q34" s="5"/>
    </row>
    <row r="35" spans="1:17" ht="20.25" customHeight="1" x14ac:dyDescent="0.25">
      <c r="A35" s="3" t="s">
        <v>34</v>
      </c>
      <c r="B35" s="20">
        <v>18</v>
      </c>
      <c r="C35" s="4">
        <v>16</v>
      </c>
      <c r="D35" s="4">
        <v>15</v>
      </c>
      <c r="E35" s="4">
        <v>18</v>
      </c>
      <c r="F35" s="4">
        <v>15</v>
      </c>
      <c r="I35" s="5"/>
      <c r="J35" s="12"/>
      <c r="K35" s="18"/>
      <c r="L35" s="12"/>
      <c r="M35" s="12"/>
      <c r="N35" s="5"/>
      <c r="O35" s="5"/>
      <c r="P35" s="5"/>
      <c r="Q35" s="5"/>
    </row>
    <row r="36" spans="1:17" ht="20.25" customHeight="1" x14ac:dyDescent="0.25">
      <c r="A36" s="3" t="s">
        <v>35</v>
      </c>
      <c r="B36" s="20">
        <v>267</v>
      </c>
      <c r="C36" s="4">
        <v>291</v>
      </c>
      <c r="D36" s="4">
        <v>318</v>
      </c>
      <c r="E36" s="4">
        <v>345</v>
      </c>
      <c r="F36" s="4">
        <v>373</v>
      </c>
      <c r="I36" s="5"/>
      <c r="J36" s="12"/>
      <c r="K36" s="12"/>
      <c r="L36" s="12"/>
      <c r="M36" s="12"/>
      <c r="N36" s="5"/>
      <c r="O36" s="5"/>
      <c r="P36" s="5"/>
      <c r="Q36" s="5"/>
    </row>
    <row r="37" spans="1:17" ht="20.25" customHeight="1" x14ac:dyDescent="0.25">
      <c r="A37" s="3" t="s">
        <v>36</v>
      </c>
      <c r="B37" s="20">
        <v>5</v>
      </c>
      <c r="C37" s="4">
        <v>5</v>
      </c>
      <c r="D37" s="4">
        <v>5</v>
      </c>
      <c r="E37" s="4">
        <v>5</v>
      </c>
      <c r="F37" s="4">
        <v>5</v>
      </c>
      <c r="I37" s="5"/>
      <c r="J37" s="12"/>
      <c r="K37" s="12"/>
      <c r="L37" s="12"/>
      <c r="M37" s="12"/>
      <c r="N37" s="5"/>
      <c r="O37" s="5"/>
      <c r="P37" s="5"/>
      <c r="Q37" s="5"/>
    </row>
    <row r="38" spans="1:17" ht="20.25" customHeight="1" x14ac:dyDescent="0.25">
      <c r="A38" s="3" t="s">
        <v>37</v>
      </c>
      <c r="B38" s="20">
        <v>1536</v>
      </c>
      <c r="C38" s="4">
        <v>1539</v>
      </c>
      <c r="D38" s="4">
        <v>1607</v>
      </c>
      <c r="E38" s="4">
        <v>1146</v>
      </c>
      <c r="F38" s="4">
        <v>1305</v>
      </c>
      <c r="I38" s="5"/>
      <c r="J38" s="12"/>
      <c r="K38" s="12"/>
      <c r="L38" s="12"/>
      <c r="M38" s="12"/>
      <c r="N38" s="5"/>
      <c r="O38" s="5"/>
      <c r="P38" s="5"/>
      <c r="Q38" s="5"/>
    </row>
    <row r="39" spans="1:17" ht="20.25" customHeight="1" x14ac:dyDescent="0.25">
      <c r="A39" s="3" t="s">
        <v>38</v>
      </c>
      <c r="B39" s="20">
        <v>1096</v>
      </c>
      <c r="C39" s="4">
        <v>1099</v>
      </c>
      <c r="D39" s="4">
        <v>1125</v>
      </c>
      <c r="E39" s="4">
        <v>702</v>
      </c>
      <c r="F39" s="4">
        <v>754</v>
      </c>
      <c r="I39" s="5"/>
      <c r="J39" s="12"/>
      <c r="K39" s="12"/>
      <c r="L39" s="12"/>
      <c r="M39" s="12"/>
      <c r="N39" s="5"/>
      <c r="O39" s="5"/>
      <c r="P39" s="5"/>
      <c r="Q39" s="5"/>
    </row>
    <row r="40" spans="1:17" ht="20.25" customHeight="1" x14ac:dyDescent="0.25">
      <c r="A40" s="3" t="s">
        <v>39</v>
      </c>
      <c r="B40" s="20">
        <f>4773-25</f>
        <v>4748</v>
      </c>
      <c r="C40" s="4">
        <v>4211</v>
      </c>
      <c r="D40" s="4">
        <v>4289</v>
      </c>
      <c r="E40" s="4">
        <v>4598</v>
      </c>
      <c r="F40" s="4">
        <v>5414</v>
      </c>
      <c r="I40" s="5"/>
      <c r="J40" s="12"/>
      <c r="K40" s="12"/>
      <c r="L40" s="12"/>
      <c r="M40" s="12"/>
      <c r="N40" s="5"/>
      <c r="O40" s="5"/>
      <c r="P40" s="5"/>
      <c r="Q40" s="5"/>
    </row>
    <row r="41" spans="1:17" ht="20.25" customHeight="1" x14ac:dyDescent="0.25">
      <c r="A41" s="3" t="s">
        <v>40</v>
      </c>
      <c r="B41" s="20">
        <v>3048</v>
      </c>
      <c r="C41" s="4">
        <v>2847</v>
      </c>
      <c r="D41" s="4">
        <v>2992</v>
      </c>
      <c r="E41" s="4">
        <v>3249</v>
      </c>
      <c r="F41" s="4">
        <v>3890</v>
      </c>
      <c r="I41" s="5"/>
      <c r="J41" s="12"/>
      <c r="K41" s="12"/>
      <c r="L41" s="12"/>
      <c r="M41" s="12"/>
      <c r="N41" s="5"/>
      <c r="O41" s="5"/>
      <c r="P41" s="5"/>
      <c r="Q41" s="5"/>
    </row>
    <row r="42" spans="1:17" ht="20.25" customHeight="1" x14ac:dyDescent="0.25">
      <c r="A42" s="3" t="s">
        <v>41</v>
      </c>
      <c r="B42" s="20">
        <v>372</v>
      </c>
      <c r="C42" s="4">
        <v>308</v>
      </c>
      <c r="D42" s="4">
        <v>340</v>
      </c>
      <c r="E42" s="4">
        <v>406</v>
      </c>
      <c r="F42" s="4">
        <v>494</v>
      </c>
      <c r="I42" s="5"/>
      <c r="J42" s="12"/>
      <c r="K42" s="18"/>
      <c r="L42" s="12"/>
      <c r="M42" s="12"/>
      <c r="N42" s="5"/>
      <c r="O42" s="5"/>
      <c r="P42" s="5"/>
      <c r="Q42" s="5"/>
    </row>
    <row r="43" spans="1:17" ht="20.25" customHeight="1" x14ac:dyDescent="0.25">
      <c r="A43" s="3" t="s">
        <v>42</v>
      </c>
      <c r="B43" s="20">
        <v>352</v>
      </c>
      <c r="C43" s="4">
        <v>298</v>
      </c>
      <c r="D43" s="4">
        <v>291</v>
      </c>
      <c r="E43" s="4">
        <v>316</v>
      </c>
      <c r="F43" s="4">
        <v>283</v>
      </c>
      <c r="I43" s="5"/>
      <c r="J43" s="12"/>
      <c r="K43" s="12"/>
      <c r="L43" s="12"/>
      <c r="M43" s="12"/>
      <c r="N43" s="5"/>
      <c r="O43" s="5"/>
      <c r="P43" s="5"/>
      <c r="Q43" s="5"/>
    </row>
    <row r="44" spans="1:17" ht="20.25" customHeight="1" x14ac:dyDescent="0.25">
      <c r="A44" s="3" t="s">
        <v>43</v>
      </c>
      <c r="B44" s="20">
        <v>309</v>
      </c>
      <c r="C44" s="4">
        <v>383</v>
      </c>
      <c r="D44" s="4">
        <v>380</v>
      </c>
      <c r="E44" s="4">
        <v>422</v>
      </c>
      <c r="F44" s="4">
        <v>534</v>
      </c>
      <c r="I44" s="5"/>
      <c r="J44" s="12"/>
      <c r="K44" s="12"/>
      <c r="L44" s="12"/>
      <c r="M44" s="12"/>
      <c r="N44" s="5"/>
      <c r="O44" s="5"/>
      <c r="P44" s="5"/>
      <c r="Q44" s="5"/>
    </row>
    <row r="45" spans="1:17" ht="20.25" customHeight="1" x14ac:dyDescent="0.25">
      <c r="A45" s="3" t="s">
        <v>44</v>
      </c>
      <c r="B45" s="20">
        <v>320</v>
      </c>
      <c r="C45" s="4">
        <v>317</v>
      </c>
      <c r="D45" s="4">
        <v>286</v>
      </c>
      <c r="E45" s="4">
        <v>267</v>
      </c>
      <c r="F45" s="4">
        <v>310</v>
      </c>
      <c r="I45" s="5"/>
      <c r="J45" s="12"/>
      <c r="K45" s="12"/>
      <c r="L45" s="12"/>
      <c r="M45" s="12"/>
      <c r="N45" s="5"/>
      <c r="O45" s="5"/>
      <c r="P45" s="5"/>
      <c r="Q45" s="5"/>
    </row>
    <row r="46" spans="1:17" ht="20.25" customHeight="1" x14ac:dyDescent="0.25">
      <c r="A46" s="3" t="s">
        <v>45</v>
      </c>
      <c r="B46" s="20">
        <v>231</v>
      </c>
      <c r="C46" s="4">
        <v>292</v>
      </c>
      <c r="D46" s="4">
        <v>331</v>
      </c>
      <c r="E46" s="4">
        <v>389</v>
      </c>
      <c r="F46" s="4">
        <v>476</v>
      </c>
      <c r="I46" s="5"/>
      <c r="J46" s="12"/>
      <c r="K46" s="12"/>
      <c r="L46" s="12"/>
      <c r="M46" s="12"/>
      <c r="N46" s="5"/>
      <c r="O46" s="5"/>
      <c r="P46" s="5"/>
      <c r="Q46" s="5"/>
    </row>
    <row r="47" spans="1:17" ht="20.25" customHeight="1" x14ac:dyDescent="0.25">
      <c r="A47" s="3" t="s">
        <v>53</v>
      </c>
      <c r="B47" s="20" t="s">
        <v>57</v>
      </c>
      <c r="C47" s="23" t="s">
        <v>57</v>
      </c>
      <c r="D47" s="4">
        <v>101</v>
      </c>
      <c r="E47" s="4">
        <v>130</v>
      </c>
      <c r="F47" s="4">
        <v>198</v>
      </c>
      <c r="I47" s="5"/>
      <c r="J47" s="5"/>
      <c r="K47" s="5"/>
      <c r="L47" s="12"/>
      <c r="M47" s="12"/>
      <c r="N47" s="12"/>
      <c r="O47" s="5"/>
      <c r="P47" s="5"/>
      <c r="Q47" s="5"/>
    </row>
    <row r="48" spans="1:17" ht="20.25" customHeight="1" x14ac:dyDescent="0.25">
      <c r="A48" s="10" t="s">
        <v>46</v>
      </c>
      <c r="B48" s="14">
        <f>SUM(B33:B47)</f>
        <v>13198</v>
      </c>
      <c r="C48" s="14">
        <v>12565</v>
      </c>
      <c r="D48" s="14">
        <f>SUM(D33:D47)</f>
        <v>13173</v>
      </c>
      <c r="E48" s="14">
        <v>14374</v>
      </c>
      <c r="F48" s="14">
        <v>17036</v>
      </c>
      <c r="K48" s="5"/>
      <c r="L48" s="13"/>
      <c r="M48" s="12"/>
      <c r="N48" s="12"/>
      <c r="O48" s="5"/>
      <c r="P48" s="5"/>
      <c r="Q48" s="5"/>
    </row>
    <row r="49" spans="1:17" x14ac:dyDescent="0.25">
      <c r="A49" s="24" t="s">
        <v>47</v>
      </c>
      <c r="B49" s="25"/>
      <c r="C49" s="25"/>
      <c r="D49" s="25"/>
      <c r="E49" s="25"/>
      <c r="F49" s="26"/>
      <c r="K49" s="5"/>
      <c r="L49" s="5"/>
      <c r="M49" s="12"/>
      <c r="N49" s="12"/>
      <c r="O49" s="5"/>
      <c r="P49" s="5"/>
      <c r="Q49" s="5"/>
    </row>
    <row r="50" spans="1:17" ht="20.25" customHeight="1" x14ac:dyDescent="0.25">
      <c r="A50" s="10" t="s">
        <v>48</v>
      </c>
      <c r="B50" s="20">
        <f>2406-183</f>
        <v>2223</v>
      </c>
      <c r="C50" s="4">
        <f>1086+863</f>
        <v>1949</v>
      </c>
      <c r="D50" s="4">
        <f>1676+1065</f>
        <v>2741</v>
      </c>
      <c r="E50" s="4">
        <v>3053</v>
      </c>
      <c r="F50" s="4">
        <v>3426</v>
      </c>
      <c r="I50" s="5"/>
      <c r="J50" s="5"/>
      <c r="K50" s="5"/>
      <c r="L50" s="5"/>
      <c r="M50" s="12"/>
      <c r="N50" s="12"/>
      <c r="O50" s="5"/>
      <c r="P50" s="5"/>
      <c r="Q50" s="5"/>
    </row>
    <row r="51" spans="1:17" ht="20.25" customHeight="1" x14ac:dyDescent="0.25">
      <c r="A51" s="10" t="s">
        <v>49</v>
      </c>
      <c r="B51" s="20">
        <f>316-19</f>
        <v>297</v>
      </c>
      <c r="C51" s="4">
        <f>384+124</f>
        <v>508</v>
      </c>
      <c r="D51" s="4">
        <f>522+399</f>
        <v>921</v>
      </c>
      <c r="E51" s="4">
        <v>1085</v>
      </c>
      <c r="F51" s="4">
        <v>1133</v>
      </c>
      <c r="H51" s="15"/>
      <c r="I51" s="5"/>
      <c r="J51" s="12"/>
      <c r="K51" s="12"/>
      <c r="L51" s="5"/>
      <c r="M51" s="13"/>
      <c r="N51" s="5"/>
      <c r="O51" s="5"/>
      <c r="P51" s="5"/>
      <c r="Q51" s="5"/>
    </row>
    <row r="52" spans="1:17" ht="20.25" customHeight="1" x14ac:dyDescent="0.25">
      <c r="A52" s="10" t="s">
        <v>50</v>
      </c>
      <c r="B52" s="20">
        <f>1566-83</f>
        <v>1483</v>
      </c>
      <c r="C52" s="4">
        <f>1112+518</f>
        <v>1630</v>
      </c>
      <c r="D52" s="4">
        <f>1463+465</f>
        <v>1928</v>
      </c>
      <c r="E52" s="4">
        <v>2446</v>
      </c>
      <c r="F52" s="4">
        <v>3033</v>
      </c>
      <c r="I52" s="5"/>
      <c r="J52" s="12"/>
      <c r="K52" s="12"/>
      <c r="L52" s="5"/>
      <c r="M52" s="13"/>
    </row>
    <row r="53" spans="1:17" ht="20.25" customHeight="1" x14ac:dyDescent="0.25">
      <c r="A53" s="10" t="s">
        <v>51</v>
      </c>
      <c r="B53" s="14">
        <f>SUM(B50:B52)</f>
        <v>4003</v>
      </c>
      <c r="C53" s="14">
        <f>SUM(C50:C52)</f>
        <v>4087</v>
      </c>
      <c r="D53" s="14">
        <f>SUM(D50:D52)</f>
        <v>5590</v>
      </c>
      <c r="E53" s="14">
        <v>6584</v>
      </c>
      <c r="F53" s="14">
        <v>7592</v>
      </c>
      <c r="I53" s="5"/>
      <c r="J53" s="12"/>
      <c r="K53" s="12"/>
      <c r="L53" s="5"/>
      <c r="M53" s="13"/>
    </row>
    <row r="54" spans="1:17" ht="19.5" customHeight="1" x14ac:dyDescent="0.25">
      <c r="A54" s="17" t="s">
        <v>52</v>
      </c>
      <c r="B54" s="11">
        <f>B53+B48+B29+B19</f>
        <v>49307</v>
      </c>
      <c r="C54" s="11">
        <f>C53+C48+C29+C19</f>
        <v>49930</v>
      </c>
      <c r="D54" s="11">
        <f>D53+D48+D29+D19</f>
        <v>53086</v>
      </c>
      <c r="E54" s="11">
        <v>56223</v>
      </c>
      <c r="F54" s="11">
        <v>60152</v>
      </c>
      <c r="I54" s="5"/>
      <c r="J54" s="13"/>
      <c r="K54" s="13"/>
      <c r="L54" s="5"/>
      <c r="M54" s="13"/>
    </row>
    <row r="55" spans="1:17" x14ac:dyDescent="0.25">
      <c r="I55" s="5"/>
      <c r="J55" s="5"/>
      <c r="K55" s="5"/>
      <c r="L55" s="5"/>
      <c r="M55" s="5"/>
    </row>
    <row r="56" spans="1:17" x14ac:dyDescent="0.25">
      <c r="I56" s="5"/>
      <c r="J56" s="5"/>
      <c r="K56" s="5"/>
      <c r="L56" s="5"/>
      <c r="M56" s="5"/>
    </row>
    <row r="57" spans="1:17" x14ac:dyDescent="0.25">
      <c r="I57" s="5"/>
      <c r="J57" s="5"/>
      <c r="K57" s="5"/>
      <c r="L57" s="5"/>
      <c r="M57" s="5"/>
    </row>
    <row r="58" spans="1:17" x14ac:dyDescent="0.25">
      <c r="I58" s="5"/>
      <c r="J58" s="5"/>
      <c r="K58" s="5"/>
      <c r="L58" s="5"/>
      <c r="M58" s="5"/>
    </row>
    <row r="59" spans="1:17" x14ac:dyDescent="0.25">
      <c r="I59" s="5"/>
      <c r="J59" s="5"/>
      <c r="K59" s="5"/>
      <c r="L59" s="5"/>
      <c r="M59" s="5"/>
    </row>
  </sheetData>
  <mergeCells count="4">
    <mergeCell ref="A2:F2"/>
    <mergeCell ref="A20:F20"/>
    <mergeCell ref="A30:F30"/>
    <mergeCell ref="A49:F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2016-07-13T13:21:53Z</dcterms:modified>
</cp:coreProperties>
</file>